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125" windowWidth="14805" windowHeight="6990" tabRatio="706" activeTab="2"/>
  </bookViews>
  <sheets>
    <sheet name="приложение 2" sheetId="1" r:id="rId1"/>
    <sheet name="приложение 3" sheetId="2" r:id="rId2"/>
    <sheet name="приложени 4" sheetId="3" r:id="rId3"/>
    <sheet name="приложение 5" sheetId="4" r:id="rId4"/>
  </sheets>
  <definedNames>
    <definedName name="_xlnm.Print_Area" localSheetId="2">'приложени 4'!$A$1:$D$275</definedName>
    <definedName name="_xlnm.Print_Area" localSheetId="1">'приложение 3'!$A$1:$E$365</definedName>
  </definedNames>
  <calcPr fullCalcOnLoad="1"/>
</workbook>
</file>

<file path=xl/sharedStrings.xml><?xml version="1.0" encoding="utf-8"?>
<sst xmlns="http://schemas.openxmlformats.org/spreadsheetml/2006/main" count="3365" uniqueCount="368">
  <si>
    <t>Наименование</t>
  </si>
  <si>
    <t>Раздел, подраздел</t>
  </si>
  <si>
    <t>Целевая статья</t>
  </si>
  <si>
    <t>Вид расходов</t>
  </si>
  <si>
    <t>Всего расходы бюджета</t>
  </si>
  <si>
    <t>Общегосударственные вопросы</t>
  </si>
  <si>
    <t>003</t>
  </si>
  <si>
    <t>0100</t>
  </si>
  <si>
    <t>0103</t>
  </si>
  <si>
    <t>Депутаты представительного органа муниципального образования</t>
  </si>
  <si>
    <t>Функционирование Правительства РФ, высших  исполнительных органов государственной  власти субъекта РФ, местных администраций</t>
  </si>
  <si>
    <t>0104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</si>
  <si>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</si>
  <si>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</si>
  <si>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</si>
  <si>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</si>
  <si>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</si>
  <si>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</si>
  <si>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</si>
  <si>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</si>
  <si>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</si>
  <si>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</si>
  <si>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0300</t>
  </si>
  <si>
    <t>Жилищно-коммунальное хозяйство</t>
  </si>
  <si>
    <t>0500</t>
  </si>
  <si>
    <t>Жилищное хозяйство</t>
  </si>
  <si>
    <t>0501</t>
  </si>
  <si>
    <t>0502</t>
  </si>
  <si>
    <t>Благоустройство</t>
  </si>
  <si>
    <t>0503</t>
  </si>
  <si>
    <t>Образование</t>
  </si>
  <si>
    <t>0700</t>
  </si>
  <si>
    <t>Молодежная политика и оздоровление детей</t>
  </si>
  <si>
    <t>0707</t>
  </si>
  <si>
    <t>Культура и кинематография.</t>
  </si>
  <si>
    <t>0800</t>
  </si>
  <si>
    <t>Культура</t>
  </si>
  <si>
    <t>0801</t>
  </si>
  <si>
    <t>Социальная политика</t>
  </si>
  <si>
    <t>1000</t>
  </si>
  <si>
    <t>Социальное обеспечение населения</t>
  </si>
  <si>
    <t>1003</t>
  </si>
  <si>
    <t>Физическая культура и спорт</t>
  </si>
  <si>
    <t>1100</t>
  </si>
  <si>
    <t>1101</t>
  </si>
  <si>
    <t>Иные бюджетные ассигнования</t>
  </si>
  <si>
    <t>0310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</si>
  <si>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</si>
  <si>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</si>
  <si>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</si>
  <si>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100</t>
  </si>
  <si>
    <t>Расходы на выплату персоналу государственных( муниципальных органов)</t>
  </si>
  <si>
    <t>120</t>
  </si>
  <si>
    <t>200</t>
  </si>
  <si>
    <t>240</t>
  </si>
  <si>
    <t>800</t>
  </si>
  <si>
    <t>850</t>
  </si>
  <si>
    <t>Обеспечение деятельности главы администрации</t>
  </si>
  <si>
    <t>Глава местной администрации (исполнительно-распорядительного органа муниципального образования)</t>
  </si>
  <si>
    <t>Резервный фонд местных администраций</t>
  </si>
  <si>
    <t>Резервные средства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</si>
  <si>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</si>
  <si>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</si>
  <si>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</si>
  <si>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Муниципальная программа "Создание благоприятной информационной среды на территории муниципального образования сельского поселения село Ворсино"</t>
  </si>
  <si>
    <t>Муниципальная программа "Кадровая политика в муниципальном образовании сельском поселении село Ворсино"</t>
  </si>
  <si>
    <t>Субсидии юридическим лицам (кроме некоммерческих организаций), индивидуальным предпринимателям, физическим лицам</t>
  </si>
  <si>
    <t>Муниципальная программа "Благоустройство населенных пунктов муниципального образования сельского поселения село Ворсино"</t>
  </si>
  <si>
    <t>Уличное освещение</t>
  </si>
  <si>
    <t>Содержание зеленого хозяйства</t>
  </si>
  <si>
    <t>Муниципальная программа "Управление имущественным комплексом муниципального образования сельского поселения село Ворсино"</t>
  </si>
  <si>
    <t>Муниципальная программа " Развитие систем социального обеспечения населения"</t>
  </si>
  <si>
    <t>Муниципальная программа "Развитие физической культуры и спорта в муниципальном образовании сельском поселении село Ворсино"</t>
  </si>
  <si>
    <t>Непрограммные расходы</t>
  </si>
  <si>
    <t/>
  </si>
  <si>
    <t>Расходы на выплату персоналу государственных (муниципальных органов)</t>
  </si>
  <si>
    <t>Расходы на обеспечение деятельности муниципальных учреждений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</si>
  <si>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</si>
  <si>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казенных учреждений</t>
  </si>
  <si>
    <t>110</t>
  </si>
  <si>
    <t>Расходы на выплату персоналу  в целях обеспечения 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</si>
  <si>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Кадровый потенциал учреждений и повышение заинтересованности муниципальных служащих в качестве оказываемых услуг населению</t>
  </si>
  <si>
    <t>Непрограммные расходы федеральных и областных органов исполнительной власти</t>
  </si>
  <si>
    <t>Реализация мероприятий по обеспечению пожарной безопасности на территории поселения</t>
  </si>
  <si>
    <t>Мероприятия по развитию материально-технической базы</t>
  </si>
  <si>
    <t>Организация и проведение культурно - досуговых мероприятий</t>
  </si>
  <si>
    <t>Расходы на выплату персоналу государственных (муниципальных) органов</t>
  </si>
  <si>
    <t>Расходы на выплату персоналу государственных( муниципальных) органов</t>
  </si>
  <si>
    <t>Вовлечение молодёжи в социальную политику</t>
  </si>
  <si>
    <t>Физическая культура</t>
  </si>
  <si>
    <t>(рублей)</t>
  </si>
  <si>
    <t>360</t>
  </si>
  <si>
    <t>300</t>
  </si>
  <si>
    <t>Социальное обеспечение и иные выплаты населению</t>
  </si>
  <si>
    <t>Иные выплаты населению</t>
  </si>
  <si>
    <t>Коммунальное хозяйство</t>
  </si>
  <si>
    <t>АДМИНИСТРАЦИЯ МУНИЦИПАЛЬНОГО ОБРАЗОВАНИЯ СЕЛЬСКОГО ПОСЕЛЕНИЯ СЕЛО ВОРСИНО</t>
  </si>
  <si>
    <t>0400</t>
  </si>
  <si>
    <t>0412</t>
  </si>
  <si>
    <t>Другие вопросы в области национальной экономики</t>
  </si>
  <si>
    <t>Национальная экономика</t>
  </si>
  <si>
    <t>0409</t>
  </si>
  <si>
    <t>Муниципальная программа "Развитие дорожного хозяйства муниципального образования сельского поселения село Ворсино"</t>
  </si>
  <si>
    <t>Дорожное хозяйство (Дорожные фонды)</t>
  </si>
  <si>
    <t>Предупреждение и ликвидация чрезвычайных ситуаций</t>
  </si>
  <si>
    <t>Содержание сетей автомобиль дорог</t>
  </si>
  <si>
    <t>Обеспечение безопасности дорожного движения</t>
  </si>
  <si>
    <t>Санитарная очистка территории</t>
  </si>
  <si>
    <t>Выполнение других обязательств государства</t>
  </si>
  <si>
    <t>Организация ритуальных услуг и содержание мест захоронения</t>
  </si>
  <si>
    <t>Прочие мероприятия по благоустройству</t>
  </si>
  <si>
    <t>Распорядитель бюджетных средств</t>
  </si>
  <si>
    <t>500</t>
  </si>
  <si>
    <t>540</t>
  </si>
  <si>
    <t>Межбюджетный трансферты</t>
  </si>
  <si>
    <t>Основное мероприятие "Повышение качества управления муниципальными финансами"</t>
  </si>
  <si>
    <t>81 0 00 00420</t>
  </si>
  <si>
    <t>68 0 00 00000</t>
  </si>
  <si>
    <t>68 0 01 00000</t>
  </si>
  <si>
    <t>68 0 01 00400</t>
  </si>
  <si>
    <t>75 0 00 00000</t>
  </si>
  <si>
    <t>75 0 00 00480</t>
  </si>
  <si>
    <t>Основные мероприятия "Подготовка населения в области обеспечения безопасности жизнедеятельности"</t>
  </si>
  <si>
    <t>09 0 00 00000</t>
  </si>
  <si>
    <t>09 0 01 00000</t>
  </si>
  <si>
    <t>Основные мероприятия "Повышение социальной защиты и привлекательности службы в органах местного самоуправления"</t>
  </si>
  <si>
    <t>08 0 00 00000</t>
  </si>
  <si>
    <t>08 0 01 00000</t>
  </si>
  <si>
    <t>08 0 01 00750</t>
  </si>
  <si>
    <t>08 0 01 08020</t>
  </si>
  <si>
    <t>Информационное, материально-техническое обеспечение работников органов местного самоуправления, повышение квалификации</t>
  </si>
  <si>
    <t>00</t>
  </si>
  <si>
    <t>Основное мероприятие "Создание условий для информационного обеспечения населения"</t>
  </si>
  <si>
    <t>23 0 01 23010</t>
  </si>
  <si>
    <t>23 0 00 00000</t>
  </si>
  <si>
    <t>38 0 01 00000</t>
  </si>
  <si>
    <t>38 0 00 00000</t>
  </si>
  <si>
    <t>88 0 00 00000</t>
  </si>
  <si>
    <t>88 8 00 00000</t>
  </si>
  <si>
    <t>88 8 00 51180</t>
  </si>
  <si>
    <t>09 0 01 09020</t>
  </si>
  <si>
    <t>09 0 01 09050</t>
  </si>
  <si>
    <t>Расходы на обеспечение деятельности ДДС</t>
  </si>
  <si>
    <t>Расходы на обеспечение деятельности ДНД</t>
  </si>
  <si>
    <t>Мероприятия по решению вопросов жизнедеятельности жителей поселений</t>
  </si>
  <si>
    <t>09 0 01 09110</t>
  </si>
  <si>
    <t>Материально-техническое обеспечение в области безопасности жизнедеятельности</t>
  </si>
  <si>
    <t>09 0 01 09080</t>
  </si>
  <si>
    <t>19 0 00 00000</t>
  </si>
  <si>
    <t>09 0 01 09090</t>
  </si>
  <si>
    <t>24 0 00 00000</t>
  </si>
  <si>
    <t>24 0 01 00000</t>
  </si>
  <si>
    <t>Основное мероприятие "Приведение сети автомобильных дорог в соответствие с нормативными требованиями"</t>
  </si>
  <si>
    <t>24 0 01 24010</t>
  </si>
  <si>
    <t>Ремонт и капитальный ремонт сети автомобильных дорог</t>
  </si>
  <si>
    <t>24 0 01 24020</t>
  </si>
  <si>
    <t>24 0 01 24040</t>
  </si>
  <si>
    <t>Плата за капитальный ремонт доли муниципального 
образования в праве долевой собственности МКД в региональный фонд капитального ремонта на счете "регионального оператора"
региональный фонд капитального ремонта на счете 
"регионального оператора</t>
  </si>
  <si>
    <t>Муниципальная программа "Энергосбережение и повышение энергетической эффективности в системах коммунальной инфраструктуры на территории муниципального образования сельского поселения село Ворсино"</t>
  </si>
  <si>
    <t>30 0 00 00000</t>
  </si>
  <si>
    <t>Основное мероприятие "Обеспечение рационального использования топливно-энергетических ресурсов"</t>
  </si>
  <si>
    <t>30 0 01 00000</t>
  </si>
  <si>
    <t>27 0 00 00000</t>
  </si>
  <si>
    <t>27 0 01 00000</t>
  </si>
  <si>
    <t>27 0 01 27010</t>
  </si>
  <si>
    <t>Благоустройство памятных мест</t>
  </si>
  <si>
    <t>19 0 01 00000</t>
  </si>
  <si>
    <t>19 0 01 19010</t>
  </si>
  <si>
    <t>19 0 01 19020</t>
  </si>
  <si>
    <t>19 0 01 19040</t>
  </si>
  <si>
    <t>19 0 01 19060</t>
  </si>
  <si>
    <t>Основное мероприятие "Мероприятия по  управлению имущественным комплексом муниципального образования сельского поселения село Ворсино"</t>
  </si>
  <si>
    <t>Основное мероприятие "Создание условий для адаптации молодёжи в современном обществе"</t>
  </si>
  <si>
    <t>46 0 00 00000</t>
  </si>
  <si>
    <t>46 0 01 00000</t>
  </si>
  <si>
    <t>46 0 01 46010</t>
  </si>
  <si>
    <t>Привлечение молодёжи к работе в летний период</t>
  </si>
  <si>
    <t>11 0 00 00000</t>
  </si>
  <si>
    <t>Муниципальная программа "Развитие культуры в сельском поселении село Ворсино"</t>
  </si>
  <si>
    <t>Подпрограмма "Старшее поколение" муниципальной программы " Развитие систем социального обеспечения населения"</t>
  </si>
  <si>
    <t>03 0 00 00000</t>
  </si>
  <si>
    <t>03 1 00 00000</t>
  </si>
  <si>
    <t>03 1 01 00000</t>
  </si>
  <si>
    <t>Подпрограмма "Семья и дети" муниципальной программы " Развитие систем социального обеспечения населения"</t>
  </si>
  <si>
    <t>03 2 00 00000</t>
  </si>
  <si>
    <t>Основное мероприятие "Снижение уровня детской безнадзорности и семейного неблагополучия"</t>
  </si>
  <si>
    <t>Развитие социального обслуживания семей и детей</t>
  </si>
  <si>
    <t>Основное мероприятие "Улучшение качества жизни пожилых людей, инвалидов и других категорий граждан"</t>
  </si>
  <si>
    <t>Проведение мероприятий для граждан пожилого возраста и инвалидов</t>
  </si>
  <si>
    <t>Исполнение полномочий поселений по оказанию мер социальной поддержки специалистов, работающих в сельской местности, а также специалистов, вышедших на пенсию, в соответствии с Законом Калужской области от 30.12.2004 № 13-ОЗ "О мерах социальной поддержки специалистов, работающих в сельской местности, а также специалистов, вышедших на пенсию" - муниципальное образование сельское поселение село Ворсино</t>
  </si>
  <si>
    <t>13 0 00 00000</t>
  </si>
  <si>
    <t>13 0 01 00000</t>
  </si>
  <si>
    <t>Укрепление и развитие материально-технической базы для занятия населения физической культуры и спортом</t>
  </si>
  <si>
    <t>13 0 01 13050</t>
  </si>
  <si>
    <t>13 0 01 00590</t>
  </si>
  <si>
    <t>19 0 01 19030</t>
  </si>
  <si>
    <t>Мероприятия в сфере образования</t>
  </si>
  <si>
    <t>09 0 01 09060</t>
  </si>
  <si>
    <t>Основное мероприятие "Мероприятия по управлению имущественным комплексом муниципального образования сельского поселения село Ворсино"</t>
  </si>
  <si>
    <t>Основное мероприятие "Создание комфортных условий для проживания граждан"</t>
  </si>
  <si>
    <t>Раздел. подраздел</t>
  </si>
  <si>
    <t>Наименование расходов</t>
  </si>
  <si>
    <t>01</t>
  </si>
  <si>
    <t>02</t>
  </si>
  <si>
    <t>03</t>
  </si>
  <si>
    <t>04</t>
  </si>
  <si>
    <t>05</t>
  </si>
  <si>
    <t>07</t>
  </si>
  <si>
    <t>08</t>
  </si>
  <si>
    <t>10</t>
  </si>
  <si>
    <t>11</t>
  </si>
  <si>
    <t>Мероприятия по эффективному использованию муниципального имущества</t>
  </si>
  <si>
    <t>46 0 01 46080</t>
  </si>
  <si>
    <t>09 0 01 00600</t>
  </si>
  <si>
    <t>03 2 01 00000</t>
  </si>
  <si>
    <t>23 0 01 00000</t>
  </si>
  <si>
    <t>Мероприятия по информированию населения</t>
  </si>
  <si>
    <t>Плата за капитальный ремонт доли муниципального 
образования в праве долевой собственности МКД в региональный фонд капитального ремонта на счете "регионального оператора" региональный фонд капитального ремонта на счете "регионального оператора</t>
  </si>
  <si>
    <t>Укрепление и развитие материально-технической базы для занятия населения физической культурой и спортом</t>
  </si>
  <si>
    <t>Муниципальная программа "Развитие систем социального обеспечения населения"</t>
  </si>
  <si>
    <t>Основное мероприятие "Создание условий для благоприятной адаптации молодёжи в современном обществе"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</si>
  <si>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</si>
  <si>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Муниципальная программа "Совершенствование системы муниципального управления муниципального образования сельского поселения село Ворсино"</t>
  </si>
  <si>
    <t>09 0 01 09021</t>
  </si>
  <si>
    <t>24 0 01 24051</t>
  </si>
  <si>
    <t>38 0 01 19091</t>
  </si>
  <si>
    <t>19 0 01 19031</t>
  </si>
  <si>
    <t>19 0 01 19051</t>
  </si>
  <si>
    <t>Переданные полномочия на организацию ритуальных услуг и содержание мест захоронения</t>
  </si>
  <si>
    <t>Переданные полномочия на организацию сбора и вывоза бытовых отходов и мусора</t>
  </si>
  <si>
    <t>Переданные полномочия на предупреждение и ликвидацию чрезвычайных ситуаций</t>
  </si>
  <si>
    <t>Переданные полномочия на содержание, ремонт и капитальный ремонт сети автомобильных дорого за счет средств дорожного фонда</t>
  </si>
  <si>
    <t>Переданные полномочия на создание условий для жилищного строительства и содержание муниципального жилищного фонда</t>
  </si>
  <si>
    <t>Переданные полномочия на организацию в границах поселений электро-, тепло-, водоснабжения и водоотведения на территории поселения</t>
  </si>
  <si>
    <t xml:space="preserve">   </t>
  </si>
  <si>
    <t>38 0 01 98070</t>
  </si>
  <si>
    <t>38 0 01 98030</t>
  </si>
  <si>
    <t>19 0 01 19050</t>
  </si>
  <si>
    <t>Организацию сбора и вывоза бытовых отходов и мусора</t>
  </si>
  <si>
    <t>Специальные расходы</t>
  </si>
  <si>
    <t>Организация теплоснабжения</t>
  </si>
  <si>
    <t>30 0 01 90040</t>
  </si>
  <si>
    <t>30 0 01 19081</t>
  </si>
  <si>
    <t>11 0 01 00000</t>
  </si>
  <si>
    <t>11 0 01 11010</t>
  </si>
  <si>
    <t>Основное мероприятие  "Создание условий для развития культуры"</t>
  </si>
  <si>
    <t>11 0 01 11110</t>
  </si>
  <si>
    <t>11 0 01 00590</t>
  </si>
  <si>
    <t>Осуществление мер социальной поддержки малообеспеченных граждан, пенсионеров, инвалидов и других категорий граждан</t>
  </si>
  <si>
    <t>Основное мероприятие "Создание условий для благоприятной адаптации молодежи в современном обществе"</t>
  </si>
  <si>
    <t>13 0 01 13010</t>
  </si>
  <si>
    <t>Организация и проведение спортивных мероприятий</t>
  </si>
  <si>
    <t>Основное мероприятие "Создание условий для развития культуры"</t>
  </si>
  <si>
    <t>Муниципальная программа "Проведение праздничных мероприятий"</t>
  </si>
  <si>
    <t>Основное мероприятие "Проведение мероприятий в честь дня поселения"</t>
  </si>
  <si>
    <t>Основное мероприятие "Проведение мероприятий в честь Дня Победы"</t>
  </si>
  <si>
    <t>Основное мероприятие "Проведение Новогодних мероприятий"</t>
  </si>
  <si>
    <t>27 0 02 00000</t>
  </si>
  <si>
    <t>27 0 03 00000</t>
  </si>
  <si>
    <t>27 0 02 27020</t>
  </si>
  <si>
    <t>27 0 03 27060</t>
  </si>
  <si>
    <t>Празднование Дня победы</t>
  </si>
  <si>
    <t>Мероприятия по проведению Нового года</t>
  </si>
  <si>
    <t>27 0 02 27050</t>
  </si>
  <si>
    <t>03 1 01 03023</t>
  </si>
  <si>
    <t>03 1 01 03033</t>
  </si>
  <si>
    <t>03 2 01 03053</t>
  </si>
  <si>
    <t>03 2 01 03063</t>
  </si>
  <si>
    <t>68 0 01 00920</t>
  </si>
  <si>
    <t>Приложение 6</t>
  </si>
  <si>
    <t>Осуществление мер социальной поддержки малообеспеченных граждан, пенсионеров и инвалидов и других категорий граждан</t>
  </si>
  <si>
    <t>Подпрограмма "Старшее поколение" муниципальной программы "Развитие систем социального обеспечения населения"</t>
  </si>
  <si>
    <t>к Решению Сельской Думы</t>
  </si>
  <si>
    <t>сельского поселения село Ворсино</t>
  </si>
  <si>
    <t>Мероприятия по проведению Дня села</t>
  </si>
  <si>
    <t>03 1 01 79220</t>
  </si>
  <si>
    <t xml:space="preserve">  Другие вопросы в области социальной политики</t>
  </si>
  <si>
    <t>1006</t>
  </si>
  <si>
    <t>20 0 00 00000</t>
  </si>
  <si>
    <t>20 0 01 00000</t>
  </si>
  <si>
    <t>Основное мероприятие "Повышение уровня комфортности современной городской среды""</t>
  </si>
  <si>
    <t>Приложение 4</t>
  </si>
  <si>
    <t>Приложение 10</t>
  </si>
  <si>
    <t>Переданные полномочия по разработке проектов изменений в документы территориального планирования, проектов планировки и межевания территории</t>
  </si>
  <si>
    <t>38 0 01 00981</t>
  </si>
  <si>
    <t>Исполнение судебных актов</t>
  </si>
  <si>
    <t>830</t>
  </si>
  <si>
    <t>Реализация мероприятий в области земельных отношений и инвентаризации объектов</t>
  </si>
  <si>
    <t>38 0 01 98050</t>
  </si>
  <si>
    <t>Муниципальная программа «Газификация населенных пунктов муниципального образования сельского поселения село Ворсино»</t>
  </si>
  <si>
    <t>28 0 00 00000</t>
  </si>
  <si>
    <t>Основное мероприятие «Организация газоснабжения в населенных пунктах»</t>
  </si>
  <si>
    <t>28 0 01 00000</t>
  </si>
  <si>
    <t>Основное мероприятие "Повышение уровня комфортности современной городской среды"</t>
  </si>
  <si>
    <t>Организация отдыха и оздоровления детей</t>
  </si>
  <si>
    <t>46 0 01 02182</t>
  </si>
  <si>
    <t>Межбюджетные трансферты</t>
  </si>
  <si>
    <t>Иные межбюджетные трансферты</t>
  </si>
  <si>
    <t>Организация в границах поселения газоснабжения населения</t>
  </si>
  <si>
    <t>28 0 01 28010</t>
  </si>
  <si>
    <t xml:space="preserve"> Бюджетные ассигнования на 2021 год</t>
  </si>
  <si>
    <t xml:space="preserve">Муниципальная программа "Обеспечение безопасности жизнедеятельности на территории муниципального образования сельского поселения село Ворсино" </t>
  </si>
  <si>
    <t>Муниципальная программа "Обеспечение безопасности жизнедеятельности на территории муниципального образования сельского поселения село Ворсино"</t>
  </si>
  <si>
    <t>Муниципальная программа "Формирование современной городской среды муниципального образования сельского поселения село Ворсино"</t>
  </si>
  <si>
    <t>Муниципальная программа "Развитие молодёжной политики на территории муниципального образования сельского поселения село Ворсино"</t>
  </si>
  <si>
    <t>Содержание и текущий ремонт жилого фонда</t>
  </si>
  <si>
    <t>38 0 01 98080</t>
  </si>
  <si>
    <t xml:space="preserve">Бюджетные ассигнования на 2021 год </t>
  </si>
  <si>
    <t>Муниципальная программа "Переселение граждан из аварийного жилищного фонда муниципального образования сельского поселения село Ворсино"</t>
  </si>
  <si>
    <t>15 0 00 00000</t>
  </si>
  <si>
    <t>Основное мероприятие "Улучшение жилищных условий граждан"</t>
  </si>
  <si>
    <t>15 0 01 00000</t>
  </si>
  <si>
    <t>Прочие расходы, связанные с переселением граждан из аварийного жилья</t>
  </si>
  <si>
    <t>15 0 01 15010</t>
  </si>
  <si>
    <t>Благоустройство общественных территорий</t>
  </si>
  <si>
    <t>20 0 01 20010</t>
  </si>
  <si>
    <t>38 0 01 S7070</t>
  </si>
  <si>
    <t>Разработка землеустроительной документации по описанию границ населенных пунктов Калужской области для внесения в сведения ЕГРН и (или) разработка землеустроительной документации по описанию границ территориальных зон муниципальных образований Калужской области для внесения в сведения ЕГРН</t>
  </si>
  <si>
    <t>0406</t>
  </si>
  <si>
    <t>Водное хозяйство</t>
  </si>
  <si>
    <t>Организация в границах поселений электро-, тепло-, водоснабжения и водоотведения на территории поселения</t>
  </si>
  <si>
    <t>30 0 01 19080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</si>
  <si>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</si>
  <si>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Ведомственная структура расходов бюджета муниципального образования сельского поселения село Ворсино на 2021 год </t>
  </si>
  <si>
    <t>Распределение бюджетных ассигнований бюджета муниципального образования сельского поселения село Ворсино по разделам, подразделам, целевым статьям (муниципальных  программам и непрограммным направлениям деятельности), группам и подгруппам видов расходов классификации расходов бюджета на 2021  год</t>
  </si>
  <si>
    <t>Распределение бюджетных ассигнований бюджета муниципального образования сельского поселения село Ворсино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2021 год</t>
  </si>
  <si>
    <t>Бюджетные ассигнования                        на 2021 год</t>
  </si>
  <si>
    <t>Расходы   бюджета  муниципального  образования сельского поселения село Ворсино  на 2021 год              по разделам и подразделам классификации расходов бюджета</t>
  </si>
  <si>
    <t>Социальные выплаты к пенсиям лицам, замещающим должности муниципальных служащих</t>
  </si>
  <si>
    <t>08 0 01 08010</t>
  </si>
  <si>
    <t>Публичные нормативные социальные выплаты гражданам</t>
  </si>
  <si>
    <t>310</t>
  </si>
  <si>
    <t>от   24  декабря 2020 г. №  27</t>
  </si>
  <si>
    <t>от 24  декабря 2020 г. №  27</t>
  </si>
  <si>
    <t>Приложение 2</t>
  </si>
  <si>
    <t>Реализация приоритетных проектов развития общественной инфраструктуры муниципальных образований</t>
  </si>
  <si>
    <t>68 0 01 00721</t>
  </si>
  <si>
    <t>Основное мероприятие "Федеральный проект "Обеспечение устойчивого сокращения непригодного для проживания жилищного фонда"</t>
  </si>
  <si>
    <t>15 0 F3 00000</t>
  </si>
  <si>
    <t xml:space="preserve">Расходы на переселение граждан из аварийного жилищного фонда, за счет средств областного бюджета </t>
  </si>
  <si>
    <t>15 0 F3 67484</t>
  </si>
  <si>
    <t>Капитальные вложения в объекты государственной (муниципальной) собственности</t>
  </si>
  <si>
    <t>Бюджетные инвестиции</t>
  </si>
  <si>
    <t>Расходы на переселение граждан из аварийного жилищного фонда, за счет средств местного бюджета</t>
  </si>
  <si>
    <t>15 0 F3 6748S</t>
  </si>
  <si>
    <t>Средства массовой информации</t>
  </si>
  <si>
    <t>1200</t>
  </si>
  <si>
    <t xml:space="preserve">  Периодическая печать и издательства</t>
  </si>
  <si>
    <t>1202</t>
  </si>
  <si>
    <t>12</t>
  </si>
  <si>
    <t>Периодическая печать и издательства</t>
  </si>
  <si>
    <t>Рализация приоритетеных проектов развития общественной инфраструктуры муниципальных образований</t>
  </si>
  <si>
    <t>Приложение 3</t>
  </si>
  <si>
    <t xml:space="preserve">                                                                      Приложение 5</t>
  </si>
  <si>
    <t xml:space="preserve">                                                                      к Решению Сельской Думы</t>
  </si>
  <si>
    <t xml:space="preserve">                                                                      сельского поселения село Ворсино</t>
  </si>
  <si>
    <t xml:space="preserve">                                                                      муниципального образования</t>
  </si>
  <si>
    <t>муниципального образования</t>
  </si>
  <si>
    <t>Приложение 8</t>
  </si>
  <si>
    <t xml:space="preserve">муниципального образования </t>
  </si>
  <si>
    <t>от  24  декабря 2020 г. № 27</t>
  </si>
  <si>
    <t xml:space="preserve">к Решению Сельской Думы </t>
  </si>
  <si>
    <t>Дошкольное образование</t>
  </si>
  <si>
    <t>0701</t>
  </si>
  <si>
    <t>Общее образование</t>
  </si>
  <si>
    <t>0702</t>
  </si>
  <si>
    <t xml:space="preserve">                                                                      от 25 марта 2021 г. № 27</t>
  </si>
  <si>
    <t>от 25 марта 2021 г. № 27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</si>
</sst>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b/>
      <i/>
      <sz val="9"/>
      <color indexed="12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sz val="9"/>
      <color indexed="12"/>
      <name val="Times New Roman"/>
      <family val="1"/>
    </font>
    <font>
      <sz val="9"/>
      <color indexed="55"/>
      <name val="Times New Roman"/>
      <family val="1"/>
    </font>
    <font>
      <sz val="10"/>
      <name val="Times New Roman"/>
      <family val="1"/>
    </font>
    <font>
      <sz val="8"/>
      <color indexed="8"/>
      <name val="Arial Cyr"/>
      <family val="0"/>
    </font>
    <font>
      <sz val="11"/>
      <name val="Times New Roman"/>
      <family val="1"/>
    </font>
    <font>
      <sz val="11"/>
      <color indexed="12"/>
      <name val="Times New Roman"/>
      <family val="1"/>
    </font>
    <font>
      <b/>
      <sz val="11"/>
      <name val="Times New Roman"/>
      <family val="1"/>
    </font>
    <font>
      <b/>
      <i/>
      <sz val="11"/>
      <color indexed="12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12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  <font>
      <sz val="9"/>
      <color rgb="FF0000CC"/>
      <name val="Times New Roman"/>
      <family val="1"/>
    </font>
    <font>
      <b/>
      <i/>
      <sz val="9"/>
      <color rgb="FF0000CC"/>
      <name val="Times New Roman"/>
      <family val="1"/>
    </font>
    <font>
      <b/>
      <sz val="9"/>
      <color rgb="FF000000"/>
      <name val="Times New Roman"/>
      <family val="1"/>
    </font>
    <font>
      <b/>
      <i/>
      <sz val="11"/>
      <color rgb="FF0000CC"/>
      <name val="Times New Roman"/>
      <family val="1"/>
    </font>
    <font>
      <sz val="11"/>
      <color rgb="FF0000CC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9"/>
      <color rgb="FF0000CC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>
      <alignment horizontal="left" wrapText="1"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40" fillId="26" borderId="2" applyNumberFormat="0" applyAlignment="0" applyProtection="0"/>
    <xf numFmtId="0" fontId="41" fillId="27" borderId="3" applyNumberFormat="0" applyAlignment="0" applyProtection="0"/>
    <xf numFmtId="0" fontId="42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28" borderId="8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2" fillId="0" borderId="10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18">
    <xf numFmtId="0" fontId="0" fillId="0" borderId="0" xfId="0" applyFont="1" applyAlignment="1">
      <alignment/>
    </xf>
    <xf numFmtId="0" fontId="2" fillId="13" borderId="0" xfId="0" applyFont="1" applyFill="1" applyBorder="1" applyAlignment="1">
      <alignment wrapText="1"/>
    </xf>
    <xf numFmtId="49" fontId="3" fillId="13" borderId="0" xfId="0" applyNumberFormat="1" applyFont="1" applyFill="1" applyBorder="1" applyAlignment="1" quotePrefix="1">
      <alignment horizontal="center"/>
    </xf>
    <xf numFmtId="49" fontId="3" fillId="13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 quotePrefix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55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wrapText="1"/>
    </xf>
    <xf numFmtId="49" fontId="5" fillId="7" borderId="0" xfId="0" applyNumberFormat="1" applyFont="1" applyFill="1" applyBorder="1" applyAlignment="1">
      <alignment horizontal="center"/>
    </xf>
    <xf numFmtId="49" fontId="5" fillId="13" borderId="0" xfId="0" applyNumberFormat="1" applyFont="1" applyFill="1" applyBorder="1" applyAlignment="1">
      <alignment horizontal="center"/>
    </xf>
    <xf numFmtId="0" fontId="3" fillId="13" borderId="0" xfId="0" applyFont="1" applyFill="1" applyBorder="1" applyAlignment="1">
      <alignment vertical="center" wrapText="1"/>
    </xf>
    <xf numFmtId="0" fontId="3" fillId="7" borderId="0" xfId="0" applyFont="1" applyFill="1" applyBorder="1" applyAlignment="1">
      <alignment vertical="center" wrapText="1"/>
    </xf>
    <xf numFmtId="49" fontId="3" fillId="7" borderId="0" xfId="0" applyNumberFormat="1" applyFont="1" applyFill="1" applyBorder="1" applyAlignment="1" quotePrefix="1">
      <alignment horizontal="center"/>
    </xf>
    <xf numFmtId="49" fontId="3" fillId="7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49" fontId="5" fillId="7" borderId="0" xfId="0" applyNumberFormat="1" applyFont="1" applyFill="1" applyBorder="1" applyAlignment="1" quotePrefix="1">
      <alignment horizontal="center"/>
    </xf>
    <xf numFmtId="0" fontId="2" fillId="13" borderId="0" xfId="0" applyFont="1" applyFill="1" applyBorder="1" applyAlignment="1">
      <alignment horizontal="left" vertical="center" wrapText="1"/>
    </xf>
    <xf numFmtId="0" fontId="2" fillId="7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1" fontId="6" fillId="0" borderId="0" xfId="0" applyNumberFormat="1" applyFont="1" applyFill="1" applyAlignment="1">
      <alignment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wrapText="1"/>
    </xf>
    <xf numFmtId="4" fontId="2" fillId="13" borderId="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9" fontId="6" fillId="0" borderId="0" xfId="0" applyNumberFormat="1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right"/>
    </xf>
    <xf numFmtId="4" fontId="56" fillId="0" borderId="0" xfId="0" applyNumberFormat="1" applyFont="1" applyFill="1" applyBorder="1" applyAlignment="1">
      <alignment horizontal="right"/>
    </xf>
    <xf numFmtId="0" fontId="57" fillId="0" borderId="0" xfId="0" applyFont="1" applyFill="1" applyBorder="1" applyAlignment="1">
      <alignment vertical="center" wrapText="1"/>
    </xf>
    <xf numFmtId="4" fontId="6" fillId="7" borderId="0" xfId="0" applyNumberFormat="1" applyFont="1" applyFill="1" applyBorder="1" applyAlignment="1">
      <alignment horizontal="right"/>
    </xf>
    <xf numFmtId="4" fontId="2" fillId="7" borderId="0" xfId="0" applyNumberFormat="1" applyFont="1" applyFill="1" applyBorder="1" applyAlignment="1">
      <alignment horizontal="right"/>
    </xf>
    <xf numFmtId="0" fontId="9" fillId="0" borderId="0" xfId="0" applyFont="1" applyFill="1" applyAlignment="1">
      <alignment/>
    </xf>
    <xf numFmtId="49" fontId="2" fillId="13" borderId="0" xfId="0" applyNumberFormat="1" applyFont="1" applyFill="1" applyBorder="1" applyAlignment="1">
      <alignment horizontal="center"/>
    </xf>
    <xf numFmtId="49" fontId="6" fillId="7" borderId="0" xfId="0" applyNumberFormat="1" applyFont="1" applyFill="1" applyBorder="1" applyAlignment="1">
      <alignment horizontal="center"/>
    </xf>
    <xf numFmtId="0" fontId="2" fillId="7" borderId="0" xfId="0" applyFont="1" applyFill="1" applyBorder="1" applyAlignment="1">
      <alignment horizontal="left" vertical="center" wrapText="1"/>
    </xf>
    <xf numFmtId="0" fontId="2" fillId="7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7" fillId="7" borderId="0" xfId="0" applyFont="1" applyFill="1" applyBorder="1" applyAlignment="1">
      <alignment vertical="center" wrapText="1"/>
    </xf>
    <xf numFmtId="49" fontId="2" fillId="7" borderId="0" xfId="0" applyNumberFormat="1" applyFont="1" applyFill="1" applyBorder="1" applyAlignment="1" quotePrefix="1">
      <alignment horizontal="center"/>
    </xf>
    <xf numFmtId="0" fontId="6" fillId="33" borderId="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57" fillId="0" borderId="0" xfId="0" applyFont="1" applyFill="1" applyBorder="1" applyAlignment="1">
      <alignment horizontal="left" wrapText="1"/>
    </xf>
    <xf numFmtId="49" fontId="5" fillId="13" borderId="0" xfId="0" applyNumberFormat="1" applyFont="1" applyFill="1" applyBorder="1" applyAlignment="1" quotePrefix="1">
      <alignment horizontal="center"/>
    </xf>
    <xf numFmtId="0" fontId="6" fillId="0" borderId="0" xfId="0" applyNumberFormat="1" applyFont="1" applyBorder="1" applyAlignment="1">
      <alignment vertical="center" wrapText="1"/>
    </xf>
    <xf numFmtId="0" fontId="2" fillId="0" borderId="0" xfId="0" applyFont="1" applyFill="1" applyBorder="1" applyAlignment="1">
      <alignment horizontal="left" wrapText="1"/>
    </xf>
    <xf numFmtId="0" fontId="58" fillId="0" borderId="0" xfId="0" applyFont="1" applyFill="1" applyBorder="1" applyAlignment="1">
      <alignment horizontal="left" wrapText="1"/>
    </xf>
    <xf numFmtId="0" fontId="2" fillId="33" borderId="0" xfId="0" applyFont="1" applyFill="1" applyBorder="1" applyAlignment="1">
      <alignment vertical="center" wrapText="1"/>
    </xf>
    <xf numFmtId="49" fontId="3" fillId="0" borderId="0" xfId="0" applyNumberFormat="1" applyFont="1" applyFill="1" applyBorder="1" applyAlignment="1" quotePrefix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6" fillId="7" borderId="0" xfId="0" applyFont="1" applyFill="1" applyBorder="1" applyAlignment="1">
      <alignment horizontal="center"/>
    </xf>
    <xf numFmtId="0" fontId="6" fillId="13" borderId="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3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4" fontId="6" fillId="0" borderId="0" xfId="0" applyNumberFormat="1" applyFont="1" applyFill="1" applyAlignment="1">
      <alignment/>
    </xf>
    <xf numFmtId="49" fontId="3" fillId="0" borderId="0" xfId="0" applyNumberFormat="1" applyFont="1" applyFill="1" applyBorder="1" applyAlignment="1" quotePrefix="1">
      <alignment horizontal="center" vertical="top"/>
    </xf>
    <xf numFmtId="0" fontId="2" fillId="0" borderId="0" xfId="0" applyFont="1" applyFill="1" applyBorder="1" applyAlignment="1">
      <alignment vertical="top" wrapText="1"/>
    </xf>
    <xf numFmtId="49" fontId="6" fillId="0" borderId="0" xfId="0" applyNumberFormat="1" applyFont="1" applyFill="1" applyBorder="1" applyAlignment="1" quotePrefix="1">
      <alignment horizontal="center" vertical="top"/>
    </xf>
    <xf numFmtId="0" fontId="6" fillId="0" borderId="0" xfId="0" applyFont="1" applyFill="1" applyBorder="1" applyAlignment="1">
      <alignment vertical="top" wrapText="1"/>
    </xf>
    <xf numFmtId="49" fontId="5" fillId="0" borderId="0" xfId="0" applyNumberFormat="1" applyFont="1" applyFill="1" applyBorder="1" applyAlignment="1" quotePrefix="1">
      <alignment horizontal="center" vertical="top"/>
    </xf>
    <xf numFmtId="0" fontId="5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left" vertical="top" wrapText="1"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1" fontId="12" fillId="0" borderId="0" xfId="0" applyNumberFormat="1" applyFont="1" applyFill="1" applyAlignment="1">
      <alignment/>
    </xf>
    <xf numFmtId="0" fontId="12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4" fontId="14" fillId="0" borderId="0" xfId="0" applyNumberFormat="1" applyFont="1" applyFill="1" applyBorder="1" applyAlignment="1">
      <alignment horizontal="right"/>
    </xf>
    <xf numFmtId="0" fontId="59" fillId="0" borderId="0" xfId="0" applyFont="1" applyFill="1" applyBorder="1" applyAlignment="1">
      <alignment vertical="center" wrapText="1"/>
    </xf>
    <xf numFmtId="49" fontId="16" fillId="0" borderId="0" xfId="0" applyNumberFormat="1" applyFont="1" applyFill="1" applyBorder="1" applyAlignment="1">
      <alignment horizontal="center"/>
    </xf>
    <xf numFmtId="49" fontId="17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wrapText="1"/>
    </xf>
    <xf numFmtId="0" fontId="12" fillId="33" borderId="0" xfId="0" applyFont="1" applyFill="1" applyBorder="1" applyAlignment="1">
      <alignment vertical="center" wrapText="1"/>
    </xf>
    <xf numFmtId="4" fontId="12" fillId="0" borderId="0" xfId="0" applyNumberFormat="1" applyFont="1" applyFill="1" applyBorder="1" applyAlignment="1">
      <alignment horizontal="right"/>
    </xf>
    <xf numFmtId="4" fontId="60" fillId="0" borderId="0" xfId="0" applyNumberFormat="1" applyFont="1" applyFill="1" applyBorder="1" applyAlignment="1">
      <alignment horizontal="right"/>
    </xf>
    <xf numFmtId="0" fontId="14" fillId="33" borderId="0" xfId="0" applyFont="1" applyFill="1" applyBorder="1" applyAlignment="1">
      <alignment vertical="center" wrapText="1"/>
    </xf>
    <xf numFmtId="0" fontId="12" fillId="0" borderId="0" xfId="0" applyNumberFormat="1" applyFont="1" applyBorder="1" applyAlignment="1">
      <alignment vertical="center" wrapText="1"/>
    </xf>
    <xf numFmtId="0" fontId="12" fillId="0" borderId="0" xfId="0" applyFont="1" applyFill="1" applyBorder="1" applyAlignment="1">
      <alignment horizontal="center"/>
    </xf>
    <xf numFmtId="0" fontId="61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vertical="center" wrapText="1"/>
    </xf>
    <xf numFmtId="0" fontId="62" fillId="0" borderId="0" xfId="0" applyFont="1" applyFill="1" applyBorder="1" applyAlignment="1">
      <alignment horizontal="left" wrapText="1"/>
    </xf>
    <xf numFmtId="49" fontId="16" fillId="0" borderId="0" xfId="0" applyNumberFormat="1" applyFont="1" applyFill="1" applyBorder="1" applyAlignment="1" quotePrefix="1">
      <alignment horizontal="center"/>
    </xf>
    <xf numFmtId="49" fontId="17" fillId="0" borderId="0" xfId="0" applyNumberFormat="1" applyFont="1" applyFill="1" applyBorder="1" applyAlignment="1" quotePrefix="1">
      <alignment horizontal="center"/>
    </xf>
    <xf numFmtId="0" fontId="16" fillId="33" borderId="0" xfId="0" applyFont="1" applyFill="1" applyBorder="1" applyAlignment="1">
      <alignment horizontal="left" vertical="top" wrapText="1"/>
    </xf>
    <xf numFmtId="0" fontId="12" fillId="33" borderId="0" xfId="0" applyFont="1" applyFill="1" applyBorder="1" applyAlignment="1">
      <alignment horizontal="left" vertical="center" wrapText="1"/>
    </xf>
    <xf numFmtId="0" fontId="14" fillId="33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vertical="center" wrapText="1"/>
    </xf>
    <xf numFmtId="4" fontId="12" fillId="0" borderId="0" xfId="0" applyNumberFormat="1" applyFont="1" applyFill="1" applyAlignment="1">
      <alignment/>
    </xf>
    <xf numFmtId="49" fontId="14" fillId="0" borderId="0" xfId="0" applyNumberFormat="1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/>
    </xf>
    <xf numFmtId="0" fontId="63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1" fontId="12" fillId="0" borderId="0" xfId="0" applyNumberFormat="1" applyFont="1" applyFill="1" applyAlignment="1">
      <alignment horizontal="right"/>
    </xf>
    <xf numFmtId="1" fontId="6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 horizontal="center" vertical="top"/>
    </xf>
    <xf numFmtId="0" fontId="64" fillId="0" borderId="0" xfId="0" applyFont="1" applyAlignment="1">
      <alignment/>
    </xf>
    <xf numFmtId="0" fontId="6" fillId="0" borderId="0" xfId="0" applyFont="1" applyFill="1" applyAlignment="1">
      <alignment wrapText="1"/>
    </xf>
    <xf numFmtId="0" fontId="1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left" wrapText="1"/>
    </xf>
    <xf numFmtId="0" fontId="19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73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7"/>
  <sheetViews>
    <sheetView zoomScalePageLayoutView="0" workbookViewId="0" topLeftCell="A325">
      <selection activeCell="E332" sqref="E332"/>
    </sheetView>
  </sheetViews>
  <sheetFormatPr defaultColWidth="9.140625" defaultRowHeight="15"/>
  <cols>
    <col min="1" max="1" width="49.00390625" style="19" customWidth="1"/>
    <col min="2" max="2" width="12.7109375" style="19" customWidth="1"/>
    <col min="3" max="3" width="8.57421875" style="19" customWidth="1"/>
    <col min="4" max="4" width="11.140625" style="19" customWidth="1"/>
    <col min="5" max="5" width="9.28125" style="19" customWidth="1"/>
    <col min="6" max="6" width="13.421875" style="19" customWidth="1"/>
    <col min="7" max="7" width="9.140625" style="19" customWidth="1"/>
    <col min="8" max="10" width="10.8515625" style="19" bestFit="1" customWidth="1"/>
    <col min="11" max="244" width="9.140625" style="19" customWidth="1"/>
    <col min="245" max="245" width="37.7109375" style="19" customWidth="1"/>
    <col min="246" max="246" width="7.57421875" style="19" customWidth="1"/>
    <col min="247" max="248" width="9.00390625" style="19" customWidth="1"/>
    <col min="249" max="249" width="6.421875" style="19" customWidth="1"/>
    <col min="250" max="250" width="9.28125" style="19" customWidth="1"/>
    <col min="251" max="251" width="11.00390625" style="19" customWidth="1"/>
    <col min="252" max="252" width="9.8515625" style="19" customWidth="1"/>
    <col min="253" max="255" width="0" style="19" hidden="1" customWidth="1"/>
    <col min="256" max="16384" width="9.140625" style="19" customWidth="1"/>
  </cols>
  <sheetData>
    <row r="1" spans="2:4" ht="12">
      <c r="B1" s="114" t="s">
        <v>334</v>
      </c>
      <c r="C1" s="114"/>
      <c r="D1" s="114"/>
    </row>
    <row r="2" spans="2:4" ht="12">
      <c r="B2" s="115" t="s">
        <v>361</v>
      </c>
      <c r="C2" s="115"/>
      <c r="D2" s="115"/>
    </row>
    <row r="3" spans="2:4" ht="12">
      <c r="B3" s="115" t="s">
        <v>357</v>
      </c>
      <c r="C3" s="115"/>
      <c r="D3" s="115"/>
    </row>
    <row r="4" spans="2:4" ht="12">
      <c r="B4" s="115" t="s">
        <v>273</v>
      </c>
      <c r="C4" s="115"/>
      <c r="D4" s="115"/>
    </row>
    <row r="5" spans="2:4" ht="12">
      <c r="B5" s="114" t="s">
        <v>367</v>
      </c>
      <c r="C5" s="114"/>
      <c r="D5" s="114"/>
    </row>
    <row r="6" spans="2:4" ht="12">
      <c r="B6" s="114"/>
      <c r="C6" s="114"/>
      <c r="D6" s="114"/>
    </row>
    <row r="7" ht="12">
      <c r="D7" s="19" t="s">
        <v>281</v>
      </c>
    </row>
    <row r="8" spans="4:6" ht="12">
      <c r="D8" s="115" t="s">
        <v>361</v>
      </c>
      <c r="E8" s="115"/>
      <c r="F8" s="115"/>
    </row>
    <row r="9" spans="3:6" ht="12">
      <c r="C9" s="111"/>
      <c r="D9" s="115" t="s">
        <v>357</v>
      </c>
      <c r="E9" s="115"/>
      <c r="F9" s="115"/>
    </row>
    <row r="10" spans="4:6" ht="12">
      <c r="D10" s="115" t="s">
        <v>273</v>
      </c>
      <c r="E10" s="115"/>
      <c r="F10" s="115"/>
    </row>
    <row r="11" spans="4:6" ht="12">
      <c r="D11" s="19" t="s">
        <v>332</v>
      </c>
      <c r="F11" s="20"/>
    </row>
    <row r="12" ht="12">
      <c r="F12" s="20"/>
    </row>
    <row r="13" spans="1:6" ht="12">
      <c r="A13" s="113" t="s">
        <v>323</v>
      </c>
      <c r="B13" s="113"/>
      <c r="C13" s="113"/>
      <c r="D13" s="113"/>
      <c r="E13" s="113"/>
      <c r="F13" s="113"/>
    </row>
    <row r="14" ht="12">
      <c r="A14" s="21"/>
    </row>
    <row r="15" ht="12">
      <c r="F15" s="108" t="s">
        <v>90</v>
      </c>
    </row>
    <row r="16" spans="1:6" ht="36">
      <c r="A16" s="23" t="s">
        <v>0</v>
      </c>
      <c r="B16" s="24" t="s">
        <v>111</v>
      </c>
      <c r="C16" s="24" t="s">
        <v>1</v>
      </c>
      <c r="D16" s="24" t="s">
        <v>2</v>
      </c>
      <c r="E16" s="24" t="s">
        <v>3</v>
      </c>
      <c r="F16" s="24" t="s">
        <v>307</v>
      </c>
    </row>
    <row r="17" spans="1:6" ht="12">
      <c r="A17" s="23">
        <v>1</v>
      </c>
      <c r="B17" s="23">
        <v>2</v>
      </c>
      <c r="C17" s="23">
        <v>3</v>
      </c>
      <c r="D17" s="23">
        <v>4</v>
      </c>
      <c r="E17" s="23">
        <v>5</v>
      </c>
      <c r="F17" s="23">
        <v>6</v>
      </c>
    </row>
    <row r="18" spans="1:6" ht="36">
      <c r="A18" s="48" t="s">
        <v>96</v>
      </c>
      <c r="B18" s="18"/>
      <c r="C18" s="18"/>
      <c r="D18" s="18"/>
      <c r="E18" s="18"/>
      <c r="F18" s="18"/>
    </row>
    <row r="19" spans="1:6" ht="12">
      <c r="A19" s="38" t="s">
        <v>4</v>
      </c>
      <c r="B19" s="20"/>
      <c r="C19" s="39"/>
      <c r="D19" s="39"/>
      <c r="E19" s="39"/>
      <c r="F19" s="26">
        <f>F20+F89+F98+F130+F164+F266+F293+F310+F344+F361</f>
        <v>269427451</v>
      </c>
    </row>
    <row r="20" spans="1:6" ht="12">
      <c r="A20" s="1" t="s">
        <v>5</v>
      </c>
      <c r="B20" s="2" t="s">
        <v>6</v>
      </c>
      <c r="C20" s="3" t="s">
        <v>7</v>
      </c>
      <c r="D20" s="46"/>
      <c r="E20" s="46"/>
      <c r="F20" s="25">
        <f>F21+F26+F38+F44</f>
        <v>49317428.93000001</v>
      </c>
    </row>
    <row r="21" spans="1:6" ht="36">
      <c r="A21" s="40" t="s">
        <v>47</v>
      </c>
      <c r="B21" s="41" t="s">
        <v>6</v>
      </c>
      <c r="C21" s="12" t="s">
        <v>8</v>
      </c>
      <c r="D21" s="15"/>
      <c r="E21" s="15"/>
      <c r="F21" s="32">
        <f>+F22</f>
        <v>1931004</v>
      </c>
    </row>
    <row r="22" spans="1:6" ht="36">
      <c r="A22" s="30" t="s">
        <v>48</v>
      </c>
      <c r="B22" s="51" t="s">
        <v>6</v>
      </c>
      <c r="C22" s="51" t="s">
        <v>8</v>
      </c>
      <c r="D22" s="51" t="s">
        <v>116</v>
      </c>
      <c r="E22" s="51"/>
      <c r="F22" s="26">
        <f>F23</f>
        <v>1931004</v>
      </c>
    </row>
    <row r="23" spans="1:6" ht="24">
      <c r="A23" s="50" t="s">
        <v>9</v>
      </c>
      <c r="B23" s="51" t="s">
        <v>6</v>
      </c>
      <c r="C23" s="51" t="s">
        <v>8</v>
      </c>
      <c r="D23" s="51" t="s">
        <v>116</v>
      </c>
      <c r="E23" s="51"/>
      <c r="F23" s="26">
        <f>F24</f>
        <v>1931004</v>
      </c>
    </row>
    <row r="24" spans="1:6" ht="48">
      <c r="A24" s="42" t="s">
        <v>80</v>
      </c>
      <c r="B24" s="4" t="s">
        <v>6</v>
      </c>
      <c r="C24" s="4" t="s">
        <v>8</v>
      </c>
      <c r="D24" s="4" t="s">
        <v>116</v>
      </c>
      <c r="E24" s="4" t="s">
        <v>50</v>
      </c>
      <c r="F24" s="28">
        <f>F25</f>
        <v>1931004</v>
      </c>
    </row>
    <row r="25" spans="1:6" ht="24">
      <c r="A25" s="44" t="s">
        <v>86</v>
      </c>
      <c r="B25" s="4" t="s">
        <v>6</v>
      </c>
      <c r="C25" s="4" t="s">
        <v>8</v>
      </c>
      <c r="D25" s="4" t="s">
        <v>116</v>
      </c>
      <c r="E25" s="4" t="s">
        <v>52</v>
      </c>
      <c r="F25" s="29">
        <v>1931004</v>
      </c>
    </row>
    <row r="26" spans="1:6" ht="36">
      <c r="A26" s="37" t="s">
        <v>10</v>
      </c>
      <c r="B26" s="12" t="s">
        <v>6</v>
      </c>
      <c r="C26" s="12" t="s">
        <v>11</v>
      </c>
      <c r="D26" s="15"/>
      <c r="E26" s="15"/>
      <c r="F26" s="32">
        <f>F34+F27</f>
        <v>13314718.45</v>
      </c>
    </row>
    <row r="27" spans="1:6" ht="36">
      <c r="A27" s="30" t="s">
        <v>222</v>
      </c>
      <c r="B27" s="51" t="s">
        <v>6</v>
      </c>
      <c r="C27" s="51" t="s">
        <v>11</v>
      </c>
      <c r="D27" s="51" t="s">
        <v>117</v>
      </c>
      <c r="E27" s="51"/>
      <c r="F27" s="26">
        <f>F28</f>
        <v>12006324.25</v>
      </c>
    </row>
    <row r="28" spans="1:6" ht="24">
      <c r="A28" s="50" t="s">
        <v>115</v>
      </c>
      <c r="B28" s="51" t="s">
        <v>6</v>
      </c>
      <c r="C28" s="52" t="s">
        <v>11</v>
      </c>
      <c r="D28" s="51" t="s">
        <v>118</v>
      </c>
      <c r="E28" s="51"/>
      <c r="F28" s="26">
        <f>F29</f>
        <v>12006324.25</v>
      </c>
    </row>
    <row r="29" spans="1:6" ht="12">
      <c r="A29" s="50" t="s">
        <v>49</v>
      </c>
      <c r="B29" s="51" t="s">
        <v>6</v>
      </c>
      <c r="C29" s="51" t="s">
        <v>11</v>
      </c>
      <c r="D29" s="51" t="s">
        <v>119</v>
      </c>
      <c r="E29" s="51"/>
      <c r="F29" s="26">
        <f>F30+F32</f>
        <v>12006324.25</v>
      </c>
    </row>
    <row r="30" spans="1:6" ht="48">
      <c r="A30" s="43" t="s">
        <v>80</v>
      </c>
      <c r="B30" s="4" t="s">
        <v>6</v>
      </c>
      <c r="C30" s="4" t="s">
        <v>11</v>
      </c>
      <c r="D30" s="4" t="s">
        <v>119</v>
      </c>
      <c r="E30" s="4" t="s">
        <v>50</v>
      </c>
      <c r="F30" s="28">
        <f>F31</f>
        <v>9292715.8</v>
      </c>
    </row>
    <row r="31" spans="1:6" ht="24">
      <c r="A31" s="44" t="s">
        <v>86</v>
      </c>
      <c r="B31" s="4" t="s">
        <v>6</v>
      </c>
      <c r="C31" s="4" t="s">
        <v>11</v>
      </c>
      <c r="D31" s="4" t="s">
        <v>119</v>
      </c>
      <c r="E31" s="4" t="s">
        <v>52</v>
      </c>
      <c r="F31" s="29">
        <v>9292715.8</v>
      </c>
    </row>
    <row r="32" spans="1:6" ht="24">
      <c r="A32" s="42" t="s">
        <v>61</v>
      </c>
      <c r="B32" s="27" t="s">
        <v>6</v>
      </c>
      <c r="C32" s="4" t="s">
        <v>11</v>
      </c>
      <c r="D32" s="4" t="s">
        <v>119</v>
      </c>
      <c r="E32" s="4" t="s">
        <v>53</v>
      </c>
      <c r="F32" s="28">
        <f>F33</f>
        <v>2713608.45</v>
      </c>
    </row>
    <row r="33" spans="1:6" ht="24">
      <c r="A33" s="42" t="s">
        <v>62</v>
      </c>
      <c r="B33" s="27" t="s">
        <v>6</v>
      </c>
      <c r="C33" s="4" t="s">
        <v>11</v>
      </c>
      <c r="D33" s="4" t="s">
        <v>119</v>
      </c>
      <c r="E33" s="4" t="s">
        <v>54</v>
      </c>
      <c r="F33" s="29">
        <v>2713608.45</v>
      </c>
    </row>
    <row r="34" spans="1:6" ht="12">
      <c r="A34" s="30" t="s">
        <v>57</v>
      </c>
      <c r="B34" s="51" t="s">
        <v>6</v>
      </c>
      <c r="C34" s="51" t="s">
        <v>11</v>
      </c>
      <c r="D34" s="51" t="s">
        <v>120</v>
      </c>
      <c r="E34" s="51"/>
      <c r="F34" s="26">
        <f>F35</f>
        <v>1308394.2</v>
      </c>
    </row>
    <row r="35" spans="1:6" ht="24">
      <c r="A35" s="50" t="s">
        <v>58</v>
      </c>
      <c r="B35" s="51" t="s">
        <v>6</v>
      </c>
      <c r="C35" s="51" t="s">
        <v>11</v>
      </c>
      <c r="D35" s="51" t="s">
        <v>121</v>
      </c>
      <c r="E35" s="51"/>
      <c r="F35" s="26">
        <f>F36</f>
        <v>1308394.2</v>
      </c>
    </row>
    <row r="36" spans="1:6" ht="48">
      <c r="A36" s="43" t="s">
        <v>80</v>
      </c>
      <c r="B36" s="4" t="s">
        <v>6</v>
      </c>
      <c r="C36" s="4" t="s">
        <v>11</v>
      </c>
      <c r="D36" s="4" t="s">
        <v>121</v>
      </c>
      <c r="E36" s="4" t="s">
        <v>50</v>
      </c>
      <c r="F36" s="28">
        <f>F37</f>
        <v>1308394.2</v>
      </c>
    </row>
    <row r="37" spans="1:6" ht="24">
      <c r="A37" s="44" t="s">
        <v>75</v>
      </c>
      <c r="B37" s="4" t="s">
        <v>6</v>
      </c>
      <c r="C37" s="4" t="s">
        <v>11</v>
      </c>
      <c r="D37" s="4" t="s">
        <v>121</v>
      </c>
      <c r="E37" s="4" t="s">
        <v>52</v>
      </c>
      <c r="F37" s="29">
        <v>1308394.2</v>
      </c>
    </row>
    <row r="38" spans="1:6" ht="12">
      <c r="A38" s="11" t="s">
        <v>12</v>
      </c>
      <c r="B38" s="12" t="s">
        <v>6</v>
      </c>
      <c r="C38" s="13" t="s">
        <v>13</v>
      </c>
      <c r="D38" s="8"/>
      <c r="E38" s="54"/>
      <c r="F38" s="32">
        <f>F39</f>
        <v>208120</v>
      </c>
    </row>
    <row r="39" spans="1:6" ht="36">
      <c r="A39" s="30" t="s">
        <v>301</v>
      </c>
      <c r="B39" s="53" t="s">
        <v>6</v>
      </c>
      <c r="C39" s="51" t="s">
        <v>13</v>
      </c>
      <c r="D39" s="51" t="s">
        <v>123</v>
      </c>
      <c r="E39" s="4"/>
      <c r="F39" s="26">
        <f>F40</f>
        <v>208120</v>
      </c>
    </row>
    <row r="40" spans="1:6" ht="24">
      <c r="A40" s="14" t="s">
        <v>122</v>
      </c>
      <c r="B40" s="53" t="s">
        <v>6</v>
      </c>
      <c r="C40" s="51" t="s">
        <v>13</v>
      </c>
      <c r="D40" s="51" t="s">
        <v>124</v>
      </c>
      <c r="E40" s="4"/>
      <c r="F40" s="26">
        <f>F41</f>
        <v>208120</v>
      </c>
    </row>
    <row r="41" spans="1:6" ht="12">
      <c r="A41" s="14" t="s">
        <v>59</v>
      </c>
      <c r="B41" s="53" t="s">
        <v>6</v>
      </c>
      <c r="C41" s="51" t="s">
        <v>13</v>
      </c>
      <c r="D41" s="51" t="s">
        <v>213</v>
      </c>
      <c r="E41" s="51"/>
      <c r="F41" s="26">
        <f>F42</f>
        <v>208120</v>
      </c>
    </row>
    <row r="42" spans="1:6" ht="12">
      <c r="A42" s="7" t="s">
        <v>45</v>
      </c>
      <c r="B42" s="27" t="s">
        <v>6</v>
      </c>
      <c r="C42" s="4" t="s">
        <v>13</v>
      </c>
      <c r="D42" s="4" t="s">
        <v>213</v>
      </c>
      <c r="E42" s="4">
        <v>800</v>
      </c>
      <c r="F42" s="28">
        <f>F43</f>
        <v>208120</v>
      </c>
    </row>
    <row r="43" spans="1:6" ht="12">
      <c r="A43" s="7" t="s">
        <v>60</v>
      </c>
      <c r="B43" s="27" t="s">
        <v>6</v>
      </c>
      <c r="C43" s="4" t="s">
        <v>13</v>
      </c>
      <c r="D43" s="4" t="s">
        <v>213</v>
      </c>
      <c r="E43" s="4">
        <v>870</v>
      </c>
      <c r="F43" s="29">
        <v>208120</v>
      </c>
    </row>
    <row r="44" spans="1:6" ht="12">
      <c r="A44" s="11" t="s">
        <v>14</v>
      </c>
      <c r="B44" s="12" t="s">
        <v>6</v>
      </c>
      <c r="C44" s="13" t="s">
        <v>15</v>
      </c>
      <c r="D44" s="15"/>
      <c r="E44" s="15"/>
      <c r="F44" s="32">
        <f>+F55+F60+F45+F73+F78</f>
        <v>33863586.480000004</v>
      </c>
    </row>
    <row r="45" spans="1:6" ht="36">
      <c r="A45" s="30" t="s">
        <v>65</v>
      </c>
      <c r="B45" s="53" t="s">
        <v>6</v>
      </c>
      <c r="C45" s="51" t="s">
        <v>15</v>
      </c>
      <c r="D45" s="51" t="s">
        <v>126</v>
      </c>
      <c r="E45" s="4"/>
      <c r="F45" s="26">
        <f>F46</f>
        <v>9900913.98</v>
      </c>
    </row>
    <row r="46" spans="1:6" ht="36">
      <c r="A46" s="57" t="s">
        <v>125</v>
      </c>
      <c r="B46" s="53" t="s">
        <v>6</v>
      </c>
      <c r="C46" s="51" t="s">
        <v>15</v>
      </c>
      <c r="D46" s="51" t="s">
        <v>127</v>
      </c>
      <c r="E46" s="4"/>
      <c r="F46" s="26">
        <f>F47+F52</f>
        <v>9900913.98</v>
      </c>
    </row>
    <row r="47" spans="1:6" ht="36">
      <c r="A47" s="57" t="s">
        <v>81</v>
      </c>
      <c r="B47" s="51" t="s">
        <v>6</v>
      </c>
      <c r="C47" s="51" t="s">
        <v>15</v>
      </c>
      <c r="D47" s="51" t="s">
        <v>128</v>
      </c>
      <c r="E47" s="51"/>
      <c r="F47" s="26">
        <f>F48+F50</f>
        <v>9223918</v>
      </c>
    </row>
    <row r="48" spans="1:6" ht="48">
      <c r="A48" s="43" t="s">
        <v>80</v>
      </c>
      <c r="B48" s="4" t="s">
        <v>6</v>
      </c>
      <c r="C48" s="4" t="s">
        <v>15</v>
      </c>
      <c r="D48" s="4" t="s">
        <v>128</v>
      </c>
      <c r="E48" s="4" t="s">
        <v>50</v>
      </c>
      <c r="F48" s="28">
        <f>F49</f>
        <v>9178918</v>
      </c>
    </row>
    <row r="49" spans="1:6" ht="24">
      <c r="A49" s="43" t="s">
        <v>51</v>
      </c>
      <c r="B49" s="4" t="s">
        <v>6</v>
      </c>
      <c r="C49" s="4" t="s">
        <v>15</v>
      </c>
      <c r="D49" s="4" t="s">
        <v>128</v>
      </c>
      <c r="E49" s="4" t="s">
        <v>52</v>
      </c>
      <c r="F49" s="29">
        <v>9178918</v>
      </c>
    </row>
    <row r="50" spans="1:6" ht="24">
      <c r="A50" s="42" t="s">
        <v>61</v>
      </c>
      <c r="B50" s="4" t="s">
        <v>6</v>
      </c>
      <c r="C50" s="4" t="s">
        <v>15</v>
      </c>
      <c r="D50" s="4" t="s">
        <v>128</v>
      </c>
      <c r="E50" s="4" t="s">
        <v>53</v>
      </c>
      <c r="F50" s="28">
        <f>F51</f>
        <v>45000</v>
      </c>
    </row>
    <row r="51" spans="1:6" ht="24">
      <c r="A51" s="42" t="s">
        <v>62</v>
      </c>
      <c r="B51" s="4" t="s">
        <v>6</v>
      </c>
      <c r="C51" s="4" t="s">
        <v>15</v>
      </c>
      <c r="D51" s="4" t="s">
        <v>128</v>
      </c>
      <c r="E51" s="4" t="s">
        <v>54</v>
      </c>
      <c r="F51" s="29">
        <v>45000</v>
      </c>
    </row>
    <row r="52" spans="1:6" ht="36">
      <c r="A52" s="58" t="s">
        <v>130</v>
      </c>
      <c r="B52" s="51" t="s">
        <v>131</v>
      </c>
      <c r="C52" s="51" t="s">
        <v>15</v>
      </c>
      <c r="D52" s="51" t="s">
        <v>129</v>
      </c>
      <c r="E52" s="51"/>
      <c r="F52" s="26">
        <f>F53</f>
        <v>676995.98</v>
      </c>
    </row>
    <row r="53" spans="1:6" ht="24">
      <c r="A53" s="42" t="s">
        <v>61</v>
      </c>
      <c r="B53" s="4" t="s">
        <v>6</v>
      </c>
      <c r="C53" s="4" t="s">
        <v>15</v>
      </c>
      <c r="D53" s="4" t="s">
        <v>129</v>
      </c>
      <c r="E53" s="4" t="s">
        <v>53</v>
      </c>
      <c r="F53" s="28">
        <f>F54</f>
        <v>676995.98</v>
      </c>
    </row>
    <row r="54" spans="1:6" ht="24">
      <c r="A54" s="42" t="s">
        <v>62</v>
      </c>
      <c r="B54" s="4" t="s">
        <v>6</v>
      </c>
      <c r="C54" s="4" t="s">
        <v>15</v>
      </c>
      <c r="D54" s="4" t="s">
        <v>129</v>
      </c>
      <c r="E54" s="4" t="s">
        <v>54</v>
      </c>
      <c r="F54" s="29">
        <v>676995.98</v>
      </c>
    </row>
    <row r="55" spans="1:6" ht="36">
      <c r="A55" s="30" t="s">
        <v>64</v>
      </c>
      <c r="B55" s="53" t="s">
        <v>6</v>
      </c>
      <c r="C55" s="51" t="s">
        <v>15</v>
      </c>
      <c r="D55" s="51" t="s">
        <v>134</v>
      </c>
      <c r="E55" s="4"/>
      <c r="F55" s="26">
        <f>F56</f>
        <v>865672.5</v>
      </c>
    </row>
    <row r="56" spans="1:6" ht="24">
      <c r="A56" s="14" t="s">
        <v>132</v>
      </c>
      <c r="B56" s="53" t="s">
        <v>6</v>
      </c>
      <c r="C56" s="51" t="s">
        <v>15</v>
      </c>
      <c r="D56" s="51" t="s">
        <v>215</v>
      </c>
      <c r="E56" s="4"/>
      <c r="F56" s="26">
        <f>F57</f>
        <v>865672.5</v>
      </c>
    </row>
    <row r="57" spans="1:6" ht="12">
      <c r="A57" s="14" t="s">
        <v>216</v>
      </c>
      <c r="B57" s="53" t="s">
        <v>6</v>
      </c>
      <c r="C57" s="51" t="s">
        <v>15</v>
      </c>
      <c r="D57" s="51" t="s">
        <v>133</v>
      </c>
      <c r="E57" s="51"/>
      <c r="F57" s="26">
        <f>F58</f>
        <v>865672.5</v>
      </c>
    </row>
    <row r="58" spans="1:6" ht="24">
      <c r="A58" s="42" t="s">
        <v>61</v>
      </c>
      <c r="B58" s="27" t="s">
        <v>6</v>
      </c>
      <c r="C58" s="4" t="s">
        <v>15</v>
      </c>
      <c r="D58" s="4" t="s">
        <v>133</v>
      </c>
      <c r="E58" s="4" t="s">
        <v>53</v>
      </c>
      <c r="F58" s="28">
        <f>F59</f>
        <v>865672.5</v>
      </c>
    </row>
    <row r="59" spans="1:6" ht="24">
      <c r="A59" s="42" t="s">
        <v>62</v>
      </c>
      <c r="B59" s="27" t="s">
        <v>6</v>
      </c>
      <c r="C59" s="4" t="s">
        <v>15</v>
      </c>
      <c r="D59" s="4" t="s">
        <v>133</v>
      </c>
      <c r="E59" s="4" t="s">
        <v>54</v>
      </c>
      <c r="F59" s="29">
        <v>865672.5</v>
      </c>
    </row>
    <row r="60" spans="1:6" ht="24">
      <c r="A60" s="30" t="s">
        <v>253</v>
      </c>
      <c r="B60" s="53" t="s">
        <v>6</v>
      </c>
      <c r="C60" s="51" t="s">
        <v>15</v>
      </c>
      <c r="D60" s="51" t="s">
        <v>162</v>
      </c>
      <c r="E60" s="51"/>
      <c r="F60" s="26">
        <f>F61+F65+F69</f>
        <v>2279000</v>
      </c>
    </row>
    <row r="61" spans="1:6" ht="24">
      <c r="A61" s="50" t="s">
        <v>254</v>
      </c>
      <c r="B61" s="53" t="s">
        <v>6</v>
      </c>
      <c r="C61" s="51" t="s">
        <v>15</v>
      </c>
      <c r="D61" s="51" t="s">
        <v>163</v>
      </c>
      <c r="E61" s="51"/>
      <c r="F61" s="26">
        <f>F62</f>
        <v>296000</v>
      </c>
    </row>
    <row r="62" spans="1:6" ht="12">
      <c r="A62" s="50" t="s">
        <v>274</v>
      </c>
      <c r="B62" s="53" t="s">
        <v>6</v>
      </c>
      <c r="C62" s="51" t="s">
        <v>15</v>
      </c>
      <c r="D62" s="51" t="s">
        <v>164</v>
      </c>
      <c r="E62" s="51"/>
      <c r="F62" s="26">
        <f>F63</f>
        <v>296000</v>
      </c>
    </row>
    <row r="63" spans="1:6" ht="24">
      <c r="A63" s="42" t="s">
        <v>61</v>
      </c>
      <c r="B63" s="27" t="s">
        <v>6</v>
      </c>
      <c r="C63" s="4" t="s">
        <v>15</v>
      </c>
      <c r="D63" s="4" t="s">
        <v>164</v>
      </c>
      <c r="E63" s="4" t="s">
        <v>53</v>
      </c>
      <c r="F63" s="28">
        <f>F64</f>
        <v>296000</v>
      </c>
    </row>
    <row r="64" spans="1:6" ht="24">
      <c r="A64" s="42" t="s">
        <v>62</v>
      </c>
      <c r="B64" s="27" t="s">
        <v>6</v>
      </c>
      <c r="C64" s="4" t="s">
        <v>15</v>
      </c>
      <c r="D64" s="4" t="s">
        <v>164</v>
      </c>
      <c r="E64" s="4" t="s">
        <v>54</v>
      </c>
      <c r="F64" s="29">
        <v>296000</v>
      </c>
    </row>
    <row r="65" spans="1:6" ht="24">
      <c r="A65" s="50" t="s">
        <v>255</v>
      </c>
      <c r="B65" s="53" t="s">
        <v>6</v>
      </c>
      <c r="C65" s="51" t="s">
        <v>15</v>
      </c>
      <c r="D65" s="51" t="s">
        <v>257</v>
      </c>
      <c r="E65" s="51"/>
      <c r="F65" s="26">
        <f>F66</f>
        <v>503000</v>
      </c>
    </row>
    <row r="66" spans="1:6" ht="12">
      <c r="A66" s="50" t="s">
        <v>261</v>
      </c>
      <c r="B66" s="53" t="s">
        <v>6</v>
      </c>
      <c r="C66" s="51" t="s">
        <v>15</v>
      </c>
      <c r="D66" s="51" t="s">
        <v>259</v>
      </c>
      <c r="E66" s="51"/>
      <c r="F66" s="26">
        <f>F67</f>
        <v>503000</v>
      </c>
    </row>
    <row r="67" spans="1:6" ht="24">
      <c r="A67" s="42" t="s">
        <v>61</v>
      </c>
      <c r="B67" s="27" t="s">
        <v>6</v>
      </c>
      <c r="C67" s="4" t="s">
        <v>15</v>
      </c>
      <c r="D67" s="4" t="s">
        <v>259</v>
      </c>
      <c r="E67" s="4" t="s">
        <v>53</v>
      </c>
      <c r="F67" s="28">
        <f>F68</f>
        <v>503000</v>
      </c>
    </row>
    <row r="68" spans="1:6" ht="24">
      <c r="A68" s="42" t="s">
        <v>62</v>
      </c>
      <c r="B68" s="27" t="s">
        <v>6</v>
      </c>
      <c r="C68" s="4" t="s">
        <v>15</v>
      </c>
      <c r="D68" s="4" t="s">
        <v>259</v>
      </c>
      <c r="E68" s="4" t="s">
        <v>54</v>
      </c>
      <c r="F68" s="29">
        <v>503000</v>
      </c>
    </row>
    <row r="69" spans="1:6" ht="24">
      <c r="A69" s="50" t="s">
        <v>256</v>
      </c>
      <c r="B69" s="53" t="s">
        <v>6</v>
      </c>
      <c r="C69" s="51" t="s">
        <v>15</v>
      </c>
      <c r="D69" s="51" t="s">
        <v>258</v>
      </c>
      <c r="E69" s="51"/>
      <c r="F69" s="26">
        <f>F70</f>
        <v>1480000</v>
      </c>
    </row>
    <row r="70" spans="1:6" ht="12">
      <c r="A70" s="50" t="s">
        <v>262</v>
      </c>
      <c r="B70" s="53" t="s">
        <v>6</v>
      </c>
      <c r="C70" s="51" t="s">
        <v>15</v>
      </c>
      <c r="D70" s="51" t="s">
        <v>260</v>
      </c>
      <c r="E70" s="51"/>
      <c r="F70" s="26">
        <f>F71</f>
        <v>1480000</v>
      </c>
    </row>
    <row r="71" spans="1:6" ht="24">
      <c r="A71" s="42" t="s">
        <v>61</v>
      </c>
      <c r="B71" s="27" t="s">
        <v>6</v>
      </c>
      <c r="C71" s="4" t="s">
        <v>15</v>
      </c>
      <c r="D71" s="4" t="s">
        <v>260</v>
      </c>
      <c r="E71" s="4" t="s">
        <v>53</v>
      </c>
      <c r="F71" s="28">
        <f>F72</f>
        <v>1480000</v>
      </c>
    </row>
    <row r="72" spans="1:6" ht="24">
      <c r="A72" s="42" t="s">
        <v>62</v>
      </c>
      <c r="B72" s="27" t="s">
        <v>6</v>
      </c>
      <c r="C72" s="4" t="s">
        <v>15</v>
      </c>
      <c r="D72" s="4" t="s">
        <v>260</v>
      </c>
      <c r="E72" s="4" t="s">
        <v>54</v>
      </c>
      <c r="F72" s="29">
        <v>1480000</v>
      </c>
    </row>
    <row r="73" spans="1:6" ht="36">
      <c r="A73" s="30" t="s">
        <v>70</v>
      </c>
      <c r="B73" s="51" t="s">
        <v>6</v>
      </c>
      <c r="C73" s="51" t="s">
        <v>15</v>
      </c>
      <c r="D73" s="51" t="s">
        <v>136</v>
      </c>
      <c r="E73" s="4"/>
      <c r="F73" s="26">
        <f>F74</f>
        <v>496000</v>
      </c>
    </row>
    <row r="74" spans="1:6" ht="36">
      <c r="A74" s="49" t="s">
        <v>198</v>
      </c>
      <c r="B74" s="51" t="s">
        <v>6</v>
      </c>
      <c r="C74" s="51" t="s">
        <v>15</v>
      </c>
      <c r="D74" s="51" t="s">
        <v>135</v>
      </c>
      <c r="E74" s="4"/>
      <c r="F74" s="26">
        <f>F75</f>
        <v>496000</v>
      </c>
    </row>
    <row r="75" spans="1:6" ht="24">
      <c r="A75" s="49" t="s">
        <v>211</v>
      </c>
      <c r="B75" s="51" t="s">
        <v>6</v>
      </c>
      <c r="C75" s="51" t="s">
        <v>15</v>
      </c>
      <c r="D75" s="51" t="s">
        <v>236</v>
      </c>
      <c r="E75" s="51"/>
      <c r="F75" s="26">
        <f>F76</f>
        <v>496000</v>
      </c>
    </row>
    <row r="76" spans="1:6" ht="24">
      <c r="A76" s="42" t="s">
        <v>61</v>
      </c>
      <c r="B76" s="4" t="s">
        <v>6</v>
      </c>
      <c r="C76" s="4" t="s">
        <v>15</v>
      </c>
      <c r="D76" s="4" t="s">
        <v>236</v>
      </c>
      <c r="E76" s="4" t="s">
        <v>53</v>
      </c>
      <c r="F76" s="28">
        <f>F77</f>
        <v>496000</v>
      </c>
    </row>
    <row r="77" spans="1:6" ht="24">
      <c r="A77" s="42" t="s">
        <v>62</v>
      </c>
      <c r="B77" s="4" t="s">
        <v>6</v>
      </c>
      <c r="C77" s="4" t="s">
        <v>15</v>
      </c>
      <c r="D77" s="4" t="s">
        <v>236</v>
      </c>
      <c r="E77" s="4" t="s">
        <v>54</v>
      </c>
      <c r="F77" s="29">
        <v>496000</v>
      </c>
    </row>
    <row r="78" spans="1:6" ht="36">
      <c r="A78" s="45" t="s">
        <v>222</v>
      </c>
      <c r="B78" s="51" t="s">
        <v>6</v>
      </c>
      <c r="C78" s="52" t="s">
        <v>15</v>
      </c>
      <c r="D78" s="51" t="s">
        <v>117</v>
      </c>
      <c r="E78" s="5"/>
      <c r="F78" s="26">
        <f>F79</f>
        <v>20322000</v>
      </c>
    </row>
    <row r="79" spans="1:6" ht="24">
      <c r="A79" s="48" t="s">
        <v>115</v>
      </c>
      <c r="B79" s="51" t="s">
        <v>6</v>
      </c>
      <c r="C79" s="52" t="s">
        <v>15</v>
      </c>
      <c r="D79" s="51" t="s">
        <v>118</v>
      </c>
      <c r="E79" s="5"/>
      <c r="F79" s="26">
        <f>F80+F83</f>
        <v>20322000</v>
      </c>
    </row>
    <row r="80" spans="1:6" ht="36">
      <c r="A80" s="48" t="s">
        <v>335</v>
      </c>
      <c r="B80" s="51" t="s">
        <v>6</v>
      </c>
      <c r="C80" s="52" t="s">
        <v>15</v>
      </c>
      <c r="D80" s="53" t="s">
        <v>336</v>
      </c>
      <c r="E80" s="52"/>
      <c r="F80" s="26">
        <f>F81</f>
        <v>20000000</v>
      </c>
    </row>
    <row r="81" spans="1:6" ht="24">
      <c r="A81" s="42" t="s">
        <v>61</v>
      </c>
      <c r="B81" s="4" t="s">
        <v>6</v>
      </c>
      <c r="C81" s="5" t="s">
        <v>15</v>
      </c>
      <c r="D81" s="27" t="s">
        <v>336</v>
      </c>
      <c r="E81" s="5" t="s">
        <v>53</v>
      </c>
      <c r="F81" s="28">
        <f>F82</f>
        <v>20000000</v>
      </c>
    </row>
    <row r="82" spans="1:6" ht="24">
      <c r="A82" s="42" t="s">
        <v>62</v>
      </c>
      <c r="B82" s="4" t="s">
        <v>6</v>
      </c>
      <c r="C82" s="5" t="s">
        <v>15</v>
      </c>
      <c r="D82" s="27" t="s">
        <v>336</v>
      </c>
      <c r="E82" s="5" t="s">
        <v>54</v>
      </c>
      <c r="F82" s="29">
        <v>20000000</v>
      </c>
    </row>
    <row r="83" spans="1:6" ht="12">
      <c r="A83" s="21" t="s">
        <v>108</v>
      </c>
      <c r="B83" s="51" t="s">
        <v>6</v>
      </c>
      <c r="C83" s="52" t="s">
        <v>15</v>
      </c>
      <c r="D83" s="53" t="s">
        <v>268</v>
      </c>
      <c r="E83" s="52"/>
      <c r="F83" s="26">
        <f>F84+F86</f>
        <v>322000</v>
      </c>
    </row>
    <row r="84" spans="1:6" ht="24">
      <c r="A84" s="42" t="s">
        <v>61</v>
      </c>
      <c r="B84" s="4" t="s">
        <v>6</v>
      </c>
      <c r="C84" s="5" t="s">
        <v>15</v>
      </c>
      <c r="D84" s="27" t="s">
        <v>268</v>
      </c>
      <c r="E84" s="5" t="s">
        <v>53</v>
      </c>
      <c r="F84" s="28">
        <f>F85</f>
        <v>210000</v>
      </c>
    </row>
    <row r="85" spans="1:6" ht="24">
      <c r="A85" s="42" t="s">
        <v>62</v>
      </c>
      <c r="B85" s="4" t="s">
        <v>6</v>
      </c>
      <c r="C85" s="5" t="s">
        <v>15</v>
      </c>
      <c r="D85" s="27" t="s">
        <v>268</v>
      </c>
      <c r="E85" s="5" t="s">
        <v>54</v>
      </c>
      <c r="F85" s="29">
        <v>210000</v>
      </c>
    </row>
    <row r="86" spans="1:6" ht="12">
      <c r="A86" s="6" t="s">
        <v>45</v>
      </c>
      <c r="B86" s="4" t="s">
        <v>6</v>
      </c>
      <c r="C86" s="5" t="s">
        <v>15</v>
      </c>
      <c r="D86" s="27" t="s">
        <v>268</v>
      </c>
      <c r="E86" s="5" t="s">
        <v>55</v>
      </c>
      <c r="F86" s="28">
        <f>F87+F88</f>
        <v>112000</v>
      </c>
    </row>
    <row r="87" spans="1:6" ht="12">
      <c r="A87" s="6" t="s">
        <v>285</v>
      </c>
      <c r="B87" s="4" t="s">
        <v>6</v>
      </c>
      <c r="C87" s="5" t="s">
        <v>15</v>
      </c>
      <c r="D87" s="27" t="s">
        <v>268</v>
      </c>
      <c r="E87" s="5" t="s">
        <v>286</v>
      </c>
      <c r="F87" s="29">
        <v>80000</v>
      </c>
    </row>
    <row r="88" spans="1:6" ht="12">
      <c r="A88" s="47" t="s">
        <v>63</v>
      </c>
      <c r="B88" s="4" t="s">
        <v>6</v>
      </c>
      <c r="C88" s="5" t="s">
        <v>15</v>
      </c>
      <c r="D88" s="27" t="s">
        <v>268</v>
      </c>
      <c r="E88" s="5" t="s">
        <v>56</v>
      </c>
      <c r="F88" s="29">
        <v>32000</v>
      </c>
    </row>
    <row r="89" spans="1:6" ht="12">
      <c r="A89" s="1" t="s">
        <v>16</v>
      </c>
      <c r="B89" s="2" t="s">
        <v>6</v>
      </c>
      <c r="C89" s="3" t="s">
        <v>17</v>
      </c>
      <c r="D89" s="34" t="s">
        <v>74</v>
      </c>
      <c r="E89" s="3" t="s">
        <v>74</v>
      </c>
      <c r="F89" s="25">
        <f aca="true" t="shared" si="0" ref="F89:F94">F90</f>
        <v>395100</v>
      </c>
    </row>
    <row r="90" spans="1:6" ht="12">
      <c r="A90" s="11" t="s">
        <v>18</v>
      </c>
      <c r="B90" s="12" t="s">
        <v>6</v>
      </c>
      <c r="C90" s="13" t="s">
        <v>19</v>
      </c>
      <c r="D90" s="35" t="s">
        <v>74</v>
      </c>
      <c r="E90" s="8" t="s">
        <v>74</v>
      </c>
      <c r="F90" s="31">
        <f t="shared" si="0"/>
        <v>395100</v>
      </c>
    </row>
    <row r="91" spans="1:6" ht="24">
      <c r="A91" s="30" t="s">
        <v>82</v>
      </c>
      <c r="B91" s="51" t="s">
        <v>6</v>
      </c>
      <c r="C91" s="51" t="s">
        <v>19</v>
      </c>
      <c r="D91" s="51" t="s">
        <v>137</v>
      </c>
      <c r="E91" s="5" t="s">
        <v>74</v>
      </c>
      <c r="F91" s="26">
        <f t="shared" si="0"/>
        <v>395100</v>
      </c>
    </row>
    <row r="92" spans="1:6" ht="12">
      <c r="A92" s="49" t="s">
        <v>73</v>
      </c>
      <c r="B92" s="51" t="s">
        <v>6</v>
      </c>
      <c r="C92" s="52" t="s">
        <v>19</v>
      </c>
      <c r="D92" s="53" t="s">
        <v>138</v>
      </c>
      <c r="E92" s="52" t="s">
        <v>74</v>
      </c>
      <c r="F92" s="26">
        <f t="shared" si="0"/>
        <v>395100</v>
      </c>
    </row>
    <row r="93" spans="1:6" ht="24">
      <c r="A93" s="49" t="s">
        <v>20</v>
      </c>
      <c r="B93" s="51" t="s">
        <v>6</v>
      </c>
      <c r="C93" s="52" t="s">
        <v>19</v>
      </c>
      <c r="D93" s="53" t="s">
        <v>139</v>
      </c>
      <c r="E93" s="52" t="s">
        <v>74</v>
      </c>
      <c r="F93" s="26">
        <f>F94+F96</f>
        <v>395100</v>
      </c>
    </row>
    <row r="94" spans="1:6" ht="48">
      <c r="A94" s="6" t="s">
        <v>80</v>
      </c>
      <c r="B94" s="4" t="s">
        <v>6</v>
      </c>
      <c r="C94" s="5" t="s">
        <v>19</v>
      </c>
      <c r="D94" s="27" t="s">
        <v>139</v>
      </c>
      <c r="E94" s="4" t="s">
        <v>50</v>
      </c>
      <c r="F94" s="28">
        <f t="shared" si="0"/>
        <v>368050</v>
      </c>
    </row>
    <row r="95" spans="1:6" ht="24">
      <c r="A95" s="6" t="s">
        <v>87</v>
      </c>
      <c r="B95" s="4" t="s">
        <v>6</v>
      </c>
      <c r="C95" s="5" t="s">
        <v>19</v>
      </c>
      <c r="D95" s="27" t="s">
        <v>139</v>
      </c>
      <c r="E95" s="4" t="s">
        <v>52</v>
      </c>
      <c r="F95" s="29">
        <v>368050</v>
      </c>
    </row>
    <row r="96" spans="1:6" ht="24">
      <c r="A96" s="42" t="s">
        <v>61</v>
      </c>
      <c r="B96" s="4" t="s">
        <v>6</v>
      </c>
      <c r="C96" s="5" t="s">
        <v>19</v>
      </c>
      <c r="D96" s="27" t="s">
        <v>139</v>
      </c>
      <c r="E96" s="4" t="s">
        <v>53</v>
      </c>
      <c r="F96" s="28">
        <f>F97</f>
        <v>27050</v>
      </c>
    </row>
    <row r="97" spans="1:6" ht="24">
      <c r="A97" s="42" t="s">
        <v>62</v>
      </c>
      <c r="B97" s="4" t="s">
        <v>6</v>
      </c>
      <c r="C97" s="5" t="s">
        <v>19</v>
      </c>
      <c r="D97" s="27" t="s">
        <v>139</v>
      </c>
      <c r="E97" s="4" t="s">
        <v>54</v>
      </c>
      <c r="F97" s="29">
        <v>27050</v>
      </c>
    </row>
    <row r="98" spans="1:6" ht="24">
      <c r="A98" s="10" t="s">
        <v>21</v>
      </c>
      <c r="B98" s="2" t="s">
        <v>6</v>
      </c>
      <c r="C98" s="3" t="s">
        <v>22</v>
      </c>
      <c r="D98" s="3"/>
      <c r="E98" s="3"/>
      <c r="F98" s="25">
        <f>F99</f>
        <v>4987961</v>
      </c>
    </row>
    <row r="99" spans="1:6" ht="36">
      <c r="A99" s="11" t="s">
        <v>322</v>
      </c>
      <c r="B99" s="12" t="s">
        <v>6</v>
      </c>
      <c r="C99" s="13" t="s">
        <v>46</v>
      </c>
      <c r="D99" s="8"/>
      <c r="E99" s="54"/>
      <c r="F99" s="32">
        <f>F100</f>
        <v>4987961</v>
      </c>
    </row>
    <row r="100" spans="1:6" ht="36">
      <c r="A100" s="30" t="s">
        <v>302</v>
      </c>
      <c r="B100" s="51" t="s">
        <v>6</v>
      </c>
      <c r="C100" s="52" t="s">
        <v>46</v>
      </c>
      <c r="D100" s="52" t="s">
        <v>123</v>
      </c>
      <c r="E100" s="18"/>
      <c r="F100" s="26">
        <f>F101</f>
        <v>4987961</v>
      </c>
    </row>
    <row r="101" spans="1:6" ht="24">
      <c r="A101" s="14" t="s">
        <v>122</v>
      </c>
      <c r="B101" s="51" t="s">
        <v>6</v>
      </c>
      <c r="C101" s="52" t="s">
        <v>46</v>
      </c>
      <c r="D101" s="52" t="s">
        <v>124</v>
      </c>
      <c r="E101" s="18"/>
      <c r="F101" s="26">
        <f>F102+F105+F108+F111+F114+F119+F122+F127</f>
        <v>4987961</v>
      </c>
    </row>
    <row r="102" spans="1:6" ht="12">
      <c r="A102" s="14" t="s">
        <v>59</v>
      </c>
      <c r="B102" s="53" t="s">
        <v>6</v>
      </c>
      <c r="C102" s="52" t="s">
        <v>46</v>
      </c>
      <c r="D102" s="51" t="s">
        <v>213</v>
      </c>
      <c r="E102" s="5"/>
      <c r="F102" s="26">
        <f>F103</f>
        <v>191880</v>
      </c>
    </row>
    <row r="103" spans="1:6" ht="12">
      <c r="A103" s="7" t="s">
        <v>45</v>
      </c>
      <c r="B103" s="27" t="s">
        <v>6</v>
      </c>
      <c r="C103" s="5" t="s">
        <v>46</v>
      </c>
      <c r="D103" s="4" t="s">
        <v>213</v>
      </c>
      <c r="E103" s="5" t="s">
        <v>92</v>
      </c>
      <c r="F103" s="28">
        <f>F104</f>
        <v>191880</v>
      </c>
    </row>
    <row r="104" spans="1:6" ht="12">
      <c r="A104" s="7" t="s">
        <v>60</v>
      </c>
      <c r="B104" s="27" t="s">
        <v>6</v>
      </c>
      <c r="C104" s="5" t="s">
        <v>46</v>
      </c>
      <c r="D104" s="4" t="s">
        <v>213</v>
      </c>
      <c r="E104" s="5" t="s">
        <v>91</v>
      </c>
      <c r="F104" s="29">
        <v>191880</v>
      </c>
    </row>
    <row r="105" spans="1:6" ht="12">
      <c r="A105" s="14" t="s">
        <v>104</v>
      </c>
      <c r="B105" s="51" t="s">
        <v>6</v>
      </c>
      <c r="C105" s="52" t="s">
        <v>46</v>
      </c>
      <c r="D105" s="52" t="s">
        <v>140</v>
      </c>
      <c r="E105" s="5"/>
      <c r="F105" s="26">
        <f>F106</f>
        <v>930000</v>
      </c>
    </row>
    <row r="106" spans="1:6" ht="24">
      <c r="A106" s="42" t="s">
        <v>61</v>
      </c>
      <c r="B106" s="4" t="s">
        <v>6</v>
      </c>
      <c r="C106" s="5" t="s">
        <v>46</v>
      </c>
      <c r="D106" s="5" t="s">
        <v>140</v>
      </c>
      <c r="E106" s="5" t="s">
        <v>53</v>
      </c>
      <c r="F106" s="28">
        <f>F107</f>
        <v>930000</v>
      </c>
    </row>
    <row r="107" spans="1:6" ht="24">
      <c r="A107" s="42" t="s">
        <v>62</v>
      </c>
      <c r="B107" s="4" t="s">
        <v>6</v>
      </c>
      <c r="C107" s="5" t="s">
        <v>46</v>
      </c>
      <c r="D107" s="5" t="s">
        <v>140</v>
      </c>
      <c r="E107" s="5" t="s">
        <v>54</v>
      </c>
      <c r="F107" s="29">
        <v>930000</v>
      </c>
    </row>
    <row r="108" spans="1:6" ht="24">
      <c r="A108" s="50" t="s">
        <v>230</v>
      </c>
      <c r="B108" s="52" t="s">
        <v>6</v>
      </c>
      <c r="C108" s="52" t="s">
        <v>46</v>
      </c>
      <c r="D108" s="52" t="s">
        <v>223</v>
      </c>
      <c r="E108" s="52"/>
      <c r="F108" s="26">
        <f>F109</f>
        <v>50000</v>
      </c>
    </row>
    <row r="109" spans="1:6" ht="24">
      <c r="A109" s="42" t="s">
        <v>61</v>
      </c>
      <c r="B109" s="5" t="s">
        <v>6</v>
      </c>
      <c r="C109" s="5" t="s">
        <v>46</v>
      </c>
      <c r="D109" s="5" t="s">
        <v>223</v>
      </c>
      <c r="E109" s="5" t="s">
        <v>53</v>
      </c>
      <c r="F109" s="28">
        <f>F110</f>
        <v>50000</v>
      </c>
    </row>
    <row r="110" spans="1:6" ht="24">
      <c r="A110" s="59" t="s">
        <v>62</v>
      </c>
      <c r="B110" s="5" t="s">
        <v>6</v>
      </c>
      <c r="C110" s="5" t="s">
        <v>46</v>
      </c>
      <c r="D110" s="5" t="s">
        <v>223</v>
      </c>
      <c r="E110" s="5" t="s">
        <v>54</v>
      </c>
      <c r="F110" s="29">
        <v>50000</v>
      </c>
    </row>
    <row r="111" spans="1:6" ht="12">
      <c r="A111" s="50" t="s">
        <v>142</v>
      </c>
      <c r="B111" s="51" t="s">
        <v>6</v>
      </c>
      <c r="C111" s="52" t="s">
        <v>46</v>
      </c>
      <c r="D111" s="52" t="s">
        <v>141</v>
      </c>
      <c r="E111" s="52"/>
      <c r="F111" s="26">
        <f>F112</f>
        <v>1840810</v>
      </c>
    </row>
    <row r="112" spans="1:6" ht="48">
      <c r="A112" s="6" t="s">
        <v>80</v>
      </c>
      <c r="B112" s="4" t="s">
        <v>6</v>
      </c>
      <c r="C112" s="5" t="s">
        <v>46</v>
      </c>
      <c r="D112" s="5" t="s">
        <v>141</v>
      </c>
      <c r="E112" s="18">
        <v>100</v>
      </c>
      <c r="F112" s="28">
        <f>F113</f>
        <v>1840810</v>
      </c>
    </row>
    <row r="113" spans="1:6" ht="24">
      <c r="A113" s="6" t="s">
        <v>87</v>
      </c>
      <c r="B113" s="4" t="s">
        <v>6</v>
      </c>
      <c r="C113" s="5" t="s">
        <v>46</v>
      </c>
      <c r="D113" s="5" t="s">
        <v>141</v>
      </c>
      <c r="E113" s="18">
        <v>120</v>
      </c>
      <c r="F113" s="29">
        <v>1840810</v>
      </c>
    </row>
    <row r="114" spans="1:6" ht="12">
      <c r="A114" s="50" t="s">
        <v>143</v>
      </c>
      <c r="B114" s="51" t="s">
        <v>6</v>
      </c>
      <c r="C114" s="52" t="s">
        <v>46</v>
      </c>
      <c r="D114" s="52" t="s">
        <v>197</v>
      </c>
      <c r="E114" s="52"/>
      <c r="F114" s="26">
        <f>F115+F117</f>
        <v>295000</v>
      </c>
    </row>
    <row r="115" spans="1:6" ht="48">
      <c r="A115" s="6" t="s">
        <v>80</v>
      </c>
      <c r="B115" s="4" t="s">
        <v>6</v>
      </c>
      <c r="C115" s="5" t="s">
        <v>46</v>
      </c>
      <c r="D115" s="5" t="s">
        <v>197</v>
      </c>
      <c r="E115" s="18">
        <v>100</v>
      </c>
      <c r="F115" s="28">
        <f>F116</f>
        <v>250000</v>
      </c>
    </row>
    <row r="116" spans="1:6" ht="24">
      <c r="A116" s="6" t="s">
        <v>87</v>
      </c>
      <c r="B116" s="4" t="s">
        <v>6</v>
      </c>
      <c r="C116" s="5" t="s">
        <v>46</v>
      </c>
      <c r="D116" s="5" t="s">
        <v>197</v>
      </c>
      <c r="E116" s="18">
        <v>120</v>
      </c>
      <c r="F116" s="29">
        <v>250000</v>
      </c>
    </row>
    <row r="117" spans="1:6" ht="24">
      <c r="A117" s="42" t="s">
        <v>61</v>
      </c>
      <c r="B117" s="4" t="s">
        <v>6</v>
      </c>
      <c r="C117" s="5" t="s">
        <v>46</v>
      </c>
      <c r="D117" s="5" t="s">
        <v>197</v>
      </c>
      <c r="E117" s="5" t="s">
        <v>53</v>
      </c>
      <c r="F117" s="28">
        <f>F118</f>
        <v>45000</v>
      </c>
    </row>
    <row r="118" spans="1:6" ht="24">
      <c r="A118" s="42" t="s">
        <v>62</v>
      </c>
      <c r="B118" s="4" t="s">
        <v>6</v>
      </c>
      <c r="C118" s="5" t="s">
        <v>46</v>
      </c>
      <c r="D118" s="5" t="s">
        <v>197</v>
      </c>
      <c r="E118" s="5" t="s">
        <v>54</v>
      </c>
      <c r="F118" s="29">
        <v>45000</v>
      </c>
    </row>
    <row r="119" spans="1:6" ht="24">
      <c r="A119" s="50" t="s">
        <v>146</v>
      </c>
      <c r="B119" s="51" t="s">
        <v>6</v>
      </c>
      <c r="C119" s="52" t="s">
        <v>46</v>
      </c>
      <c r="D119" s="52" t="s">
        <v>147</v>
      </c>
      <c r="E119" s="52"/>
      <c r="F119" s="26">
        <f>F120</f>
        <v>480000</v>
      </c>
    </row>
    <row r="120" spans="1:6" ht="24">
      <c r="A120" s="42" t="s">
        <v>61</v>
      </c>
      <c r="B120" s="4" t="s">
        <v>6</v>
      </c>
      <c r="C120" s="5" t="s">
        <v>46</v>
      </c>
      <c r="D120" s="5" t="s">
        <v>147</v>
      </c>
      <c r="E120" s="5" t="s">
        <v>53</v>
      </c>
      <c r="F120" s="28">
        <f>F121</f>
        <v>480000</v>
      </c>
    </row>
    <row r="121" spans="1:6" ht="24">
      <c r="A121" s="42" t="s">
        <v>62</v>
      </c>
      <c r="B121" s="4" t="s">
        <v>6</v>
      </c>
      <c r="C121" s="5" t="s">
        <v>46</v>
      </c>
      <c r="D121" s="5" t="s">
        <v>147</v>
      </c>
      <c r="E121" s="5" t="s">
        <v>54</v>
      </c>
      <c r="F121" s="29">
        <v>480000</v>
      </c>
    </row>
    <row r="122" spans="1:6" ht="24">
      <c r="A122" s="14" t="s">
        <v>83</v>
      </c>
      <c r="B122" s="51" t="s">
        <v>6</v>
      </c>
      <c r="C122" s="52" t="s">
        <v>46</v>
      </c>
      <c r="D122" s="52" t="s">
        <v>149</v>
      </c>
      <c r="E122" s="18"/>
      <c r="F122" s="26">
        <f>F123+F125</f>
        <v>834763</v>
      </c>
    </row>
    <row r="123" spans="1:6" ht="48">
      <c r="A123" s="6" t="s">
        <v>80</v>
      </c>
      <c r="B123" s="4" t="s">
        <v>6</v>
      </c>
      <c r="C123" s="5" t="s">
        <v>46</v>
      </c>
      <c r="D123" s="5" t="s">
        <v>149</v>
      </c>
      <c r="E123" s="18">
        <v>100</v>
      </c>
      <c r="F123" s="28">
        <f>F124</f>
        <v>414000</v>
      </c>
    </row>
    <row r="124" spans="1:6" ht="24">
      <c r="A124" s="6" t="s">
        <v>87</v>
      </c>
      <c r="B124" s="4" t="s">
        <v>6</v>
      </c>
      <c r="C124" s="5" t="s">
        <v>46</v>
      </c>
      <c r="D124" s="5" t="s">
        <v>149</v>
      </c>
      <c r="E124" s="18">
        <v>120</v>
      </c>
      <c r="F124" s="29">
        <v>414000</v>
      </c>
    </row>
    <row r="125" spans="1:6" ht="24">
      <c r="A125" s="42" t="s">
        <v>61</v>
      </c>
      <c r="B125" s="4" t="s">
        <v>6</v>
      </c>
      <c r="C125" s="5" t="s">
        <v>46</v>
      </c>
      <c r="D125" s="5" t="s">
        <v>149</v>
      </c>
      <c r="E125" s="5" t="s">
        <v>53</v>
      </c>
      <c r="F125" s="28">
        <f>F126</f>
        <v>420763</v>
      </c>
    </row>
    <row r="126" spans="1:6" ht="24">
      <c r="A126" s="42" t="s">
        <v>62</v>
      </c>
      <c r="B126" s="4" t="s">
        <v>6</v>
      </c>
      <c r="C126" s="5" t="s">
        <v>46</v>
      </c>
      <c r="D126" s="5" t="s">
        <v>149</v>
      </c>
      <c r="E126" s="5" t="s">
        <v>54</v>
      </c>
      <c r="F126" s="29">
        <v>420763</v>
      </c>
    </row>
    <row r="127" spans="1:6" ht="24">
      <c r="A127" s="50" t="s">
        <v>144</v>
      </c>
      <c r="B127" s="51" t="s">
        <v>6</v>
      </c>
      <c r="C127" s="52" t="s">
        <v>46</v>
      </c>
      <c r="D127" s="52" t="s">
        <v>145</v>
      </c>
      <c r="E127" s="52"/>
      <c r="F127" s="26">
        <f>F128</f>
        <v>365508</v>
      </c>
    </row>
    <row r="128" spans="1:6" ht="48">
      <c r="A128" s="6" t="s">
        <v>80</v>
      </c>
      <c r="B128" s="4" t="s">
        <v>6</v>
      </c>
      <c r="C128" s="5" t="s">
        <v>46</v>
      </c>
      <c r="D128" s="5" t="s">
        <v>145</v>
      </c>
      <c r="E128" s="18">
        <v>100</v>
      </c>
      <c r="F128" s="28">
        <f>F129</f>
        <v>365508</v>
      </c>
    </row>
    <row r="129" spans="1:6" ht="24">
      <c r="A129" s="6" t="s">
        <v>87</v>
      </c>
      <c r="B129" s="4" t="s">
        <v>6</v>
      </c>
      <c r="C129" s="5" t="s">
        <v>46</v>
      </c>
      <c r="D129" s="5" t="s">
        <v>145</v>
      </c>
      <c r="E129" s="18">
        <v>120</v>
      </c>
      <c r="F129" s="29">
        <v>365508</v>
      </c>
    </row>
    <row r="130" spans="1:6" ht="12">
      <c r="A130" s="16" t="s">
        <v>100</v>
      </c>
      <c r="B130" s="2" t="s">
        <v>6</v>
      </c>
      <c r="C130" s="3" t="s">
        <v>97</v>
      </c>
      <c r="D130" s="9"/>
      <c r="E130" s="55"/>
      <c r="F130" s="25">
        <f>F131+F137+F152</f>
        <v>25619650.83</v>
      </c>
    </row>
    <row r="131" spans="1:6" ht="12">
      <c r="A131" s="37" t="s">
        <v>319</v>
      </c>
      <c r="B131" s="12" t="s">
        <v>6</v>
      </c>
      <c r="C131" s="13" t="s">
        <v>318</v>
      </c>
      <c r="D131" s="8"/>
      <c r="E131" s="54"/>
      <c r="F131" s="32">
        <f>F132</f>
        <v>630000</v>
      </c>
    </row>
    <row r="132" spans="1:6" ht="36">
      <c r="A132" s="30" t="s">
        <v>70</v>
      </c>
      <c r="B132" s="51" t="s">
        <v>6</v>
      </c>
      <c r="C132" s="52" t="s">
        <v>318</v>
      </c>
      <c r="D132" s="51" t="s">
        <v>236</v>
      </c>
      <c r="E132" s="5"/>
      <c r="F132" s="26">
        <f>F133</f>
        <v>630000</v>
      </c>
    </row>
    <row r="133" spans="1:6" ht="36">
      <c r="A133" s="49" t="s">
        <v>198</v>
      </c>
      <c r="B133" s="51" t="s">
        <v>6</v>
      </c>
      <c r="C133" s="52" t="s">
        <v>318</v>
      </c>
      <c r="D133" s="51" t="s">
        <v>236</v>
      </c>
      <c r="E133" s="5"/>
      <c r="F133" s="26">
        <f>F134</f>
        <v>630000</v>
      </c>
    </row>
    <row r="134" spans="1:6" ht="24">
      <c r="A134" s="49" t="s">
        <v>211</v>
      </c>
      <c r="B134" s="51" t="s">
        <v>6</v>
      </c>
      <c r="C134" s="52" t="s">
        <v>318</v>
      </c>
      <c r="D134" s="51" t="s">
        <v>236</v>
      </c>
      <c r="E134" s="5"/>
      <c r="F134" s="26">
        <f>F135</f>
        <v>630000</v>
      </c>
    </row>
    <row r="135" spans="1:6" ht="24">
      <c r="A135" s="42" t="s">
        <v>61</v>
      </c>
      <c r="B135" s="4" t="s">
        <v>6</v>
      </c>
      <c r="C135" s="5" t="s">
        <v>318</v>
      </c>
      <c r="D135" s="4" t="s">
        <v>236</v>
      </c>
      <c r="E135" s="5" t="s">
        <v>53</v>
      </c>
      <c r="F135" s="28">
        <f>F136</f>
        <v>630000</v>
      </c>
    </row>
    <row r="136" spans="1:6" ht="24">
      <c r="A136" s="59" t="s">
        <v>62</v>
      </c>
      <c r="B136" s="4" t="s">
        <v>6</v>
      </c>
      <c r="C136" s="5" t="s">
        <v>318</v>
      </c>
      <c r="D136" s="4" t="s">
        <v>236</v>
      </c>
      <c r="E136" s="5" t="s">
        <v>54</v>
      </c>
      <c r="F136" s="29">
        <v>630000</v>
      </c>
    </row>
    <row r="137" spans="1:6" ht="12">
      <c r="A137" s="17" t="s">
        <v>103</v>
      </c>
      <c r="B137" s="12" t="s">
        <v>6</v>
      </c>
      <c r="C137" s="13" t="s">
        <v>101</v>
      </c>
      <c r="D137" s="8"/>
      <c r="E137" s="54"/>
      <c r="F137" s="32">
        <f>F138</f>
        <v>23790150.83</v>
      </c>
    </row>
    <row r="138" spans="1:6" ht="36">
      <c r="A138" s="30" t="s">
        <v>102</v>
      </c>
      <c r="B138" s="51" t="s">
        <v>6</v>
      </c>
      <c r="C138" s="52" t="s">
        <v>101</v>
      </c>
      <c r="D138" s="52" t="s">
        <v>150</v>
      </c>
      <c r="E138" s="5"/>
      <c r="F138" s="26">
        <f>F139</f>
        <v>23790150.83</v>
      </c>
    </row>
    <row r="139" spans="1:6" ht="24">
      <c r="A139" s="14" t="s">
        <v>152</v>
      </c>
      <c r="B139" s="51" t="s">
        <v>6</v>
      </c>
      <c r="C139" s="52" t="s">
        <v>101</v>
      </c>
      <c r="D139" s="52" t="s">
        <v>151</v>
      </c>
      <c r="E139" s="5"/>
      <c r="F139" s="26">
        <f>F140+F143+F146+F149</f>
        <v>23790150.83</v>
      </c>
    </row>
    <row r="140" spans="1:6" ht="12">
      <c r="A140" s="14" t="s">
        <v>105</v>
      </c>
      <c r="B140" s="51" t="s">
        <v>6</v>
      </c>
      <c r="C140" s="52" t="s">
        <v>101</v>
      </c>
      <c r="D140" s="52" t="s">
        <v>153</v>
      </c>
      <c r="E140" s="5"/>
      <c r="F140" s="26">
        <f>F141</f>
        <v>10743947.47</v>
      </c>
    </row>
    <row r="141" spans="1:6" ht="24">
      <c r="A141" s="42" t="s">
        <v>61</v>
      </c>
      <c r="B141" s="4" t="s">
        <v>6</v>
      </c>
      <c r="C141" s="5" t="s">
        <v>101</v>
      </c>
      <c r="D141" s="5" t="s">
        <v>153</v>
      </c>
      <c r="E141" s="5" t="s">
        <v>53</v>
      </c>
      <c r="F141" s="28">
        <f>F142</f>
        <v>10743947.47</v>
      </c>
    </row>
    <row r="142" spans="1:6" ht="24">
      <c r="A142" s="59" t="s">
        <v>62</v>
      </c>
      <c r="B142" s="4" t="s">
        <v>6</v>
      </c>
      <c r="C142" s="5" t="s">
        <v>101</v>
      </c>
      <c r="D142" s="5" t="s">
        <v>153</v>
      </c>
      <c r="E142" s="5" t="s">
        <v>54</v>
      </c>
      <c r="F142" s="29">
        <v>10743947.47</v>
      </c>
    </row>
    <row r="143" spans="1:6" ht="12">
      <c r="A143" s="14" t="s">
        <v>154</v>
      </c>
      <c r="B143" s="51" t="s">
        <v>6</v>
      </c>
      <c r="C143" s="52" t="s">
        <v>101</v>
      </c>
      <c r="D143" s="52" t="s">
        <v>155</v>
      </c>
      <c r="E143" s="5"/>
      <c r="F143" s="26">
        <f>F144</f>
        <v>9893329.36</v>
      </c>
    </row>
    <row r="144" spans="1:6" ht="24">
      <c r="A144" s="42" t="s">
        <v>61</v>
      </c>
      <c r="B144" s="4" t="s">
        <v>6</v>
      </c>
      <c r="C144" s="5" t="s">
        <v>101</v>
      </c>
      <c r="D144" s="5" t="s">
        <v>155</v>
      </c>
      <c r="E144" s="5" t="s">
        <v>53</v>
      </c>
      <c r="F144" s="28">
        <f>F145</f>
        <v>9893329.36</v>
      </c>
    </row>
    <row r="145" spans="1:6" ht="24">
      <c r="A145" s="42" t="s">
        <v>62</v>
      </c>
      <c r="B145" s="4" t="s">
        <v>6</v>
      </c>
      <c r="C145" s="5" t="s">
        <v>101</v>
      </c>
      <c r="D145" s="5" t="s">
        <v>155</v>
      </c>
      <c r="E145" s="5" t="s">
        <v>54</v>
      </c>
      <c r="F145" s="29">
        <v>9893329.36</v>
      </c>
    </row>
    <row r="146" spans="1:6" ht="12">
      <c r="A146" s="14" t="s">
        <v>106</v>
      </c>
      <c r="B146" s="51" t="s">
        <v>6</v>
      </c>
      <c r="C146" s="52" t="s">
        <v>101</v>
      </c>
      <c r="D146" s="52" t="s">
        <v>156</v>
      </c>
      <c r="E146" s="5"/>
      <c r="F146" s="26">
        <f>F147</f>
        <v>288275</v>
      </c>
    </row>
    <row r="147" spans="1:6" ht="24">
      <c r="A147" s="42" t="s">
        <v>61</v>
      </c>
      <c r="B147" s="4" t="s">
        <v>6</v>
      </c>
      <c r="C147" s="5" t="s">
        <v>101</v>
      </c>
      <c r="D147" s="5" t="s">
        <v>156</v>
      </c>
      <c r="E147" s="5" t="s">
        <v>53</v>
      </c>
      <c r="F147" s="28">
        <f>F148</f>
        <v>288275</v>
      </c>
    </row>
    <row r="148" spans="1:6" ht="24">
      <c r="A148" s="42" t="s">
        <v>62</v>
      </c>
      <c r="B148" s="4" t="s">
        <v>6</v>
      </c>
      <c r="C148" s="5" t="s">
        <v>101</v>
      </c>
      <c r="D148" s="5" t="s">
        <v>156</v>
      </c>
      <c r="E148" s="5" t="s">
        <v>54</v>
      </c>
      <c r="F148" s="29">
        <v>288275</v>
      </c>
    </row>
    <row r="149" spans="1:6" ht="36">
      <c r="A149" s="14" t="s">
        <v>231</v>
      </c>
      <c r="B149" s="51" t="s">
        <v>6</v>
      </c>
      <c r="C149" s="52" t="s">
        <v>101</v>
      </c>
      <c r="D149" s="52" t="s">
        <v>224</v>
      </c>
      <c r="E149" s="52"/>
      <c r="F149" s="26">
        <f>F150</f>
        <v>2864599</v>
      </c>
    </row>
    <row r="150" spans="1:6" ht="24">
      <c r="A150" s="42" t="s">
        <v>61</v>
      </c>
      <c r="B150" s="4" t="s">
        <v>6</v>
      </c>
      <c r="C150" s="5" t="s">
        <v>101</v>
      </c>
      <c r="D150" s="5" t="s">
        <v>224</v>
      </c>
      <c r="E150" s="5" t="s">
        <v>53</v>
      </c>
      <c r="F150" s="28">
        <f>F151</f>
        <v>2864599</v>
      </c>
    </row>
    <row r="151" spans="1:6" ht="24">
      <c r="A151" s="59" t="s">
        <v>62</v>
      </c>
      <c r="B151" s="4" t="s">
        <v>6</v>
      </c>
      <c r="C151" s="5" t="s">
        <v>101</v>
      </c>
      <c r="D151" s="5" t="s">
        <v>224</v>
      </c>
      <c r="E151" s="5" t="s">
        <v>54</v>
      </c>
      <c r="F151" s="29">
        <v>2864599</v>
      </c>
    </row>
    <row r="152" spans="1:6" ht="12">
      <c r="A152" s="17" t="s">
        <v>99</v>
      </c>
      <c r="B152" s="12" t="s">
        <v>6</v>
      </c>
      <c r="C152" s="13" t="s">
        <v>98</v>
      </c>
      <c r="D152" s="8"/>
      <c r="E152" s="54"/>
      <c r="F152" s="32">
        <f>F153</f>
        <v>1199500</v>
      </c>
    </row>
    <row r="153" spans="1:6" ht="36">
      <c r="A153" s="30" t="s">
        <v>70</v>
      </c>
      <c r="B153" s="51" t="s">
        <v>6</v>
      </c>
      <c r="C153" s="52" t="s">
        <v>98</v>
      </c>
      <c r="D153" s="52" t="s">
        <v>136</v>
      </c>
      <c r="E153" s="18"/>
      <c r="F153" s="26">
        <f>F154</f>
        <v>1199500</v>
      </c>
    </row>
    <row r="154" spans="1:6" ht="36">
      <c r="A154" s="49" t="s">
        <v>198</v>
      </c>
      <c r="B154" s="51" t="s">
        <v>6</v>
      </c>
      <c r="C154" s="52" t="s">
        <v>98</v>
      </c>
      <c r="D154" s="52" t="s">
        <v>135</v>
      </c>
      <c r="E154" s="18"/>
      <c r="F154" s="26">
        <f>F155+F158+F161</f>
        <v>1199500</v>
      </c>
    </row>
    <row r="155" spans="1:6" ht="36">
      <c r="A155" s="49" t="s">
        <v>283</v>
      </c>
      <c r="B155" s="51" t="s">
        <v>6</v>
      </c>
      <c r="C155" s="52" t="s">
        <v>98</v>
      </c>
      <c r="D155" s="52" t="s">
        <v>284</v>
      </c>
      <c r="E155" s="18"/>
      <c r="F155" s="26">
        <f>F156</f>
        <v>50000</v>
      </c>
    </row>
    <row r="156" spans="1:6" ht="24">
      <c r="A156" s="42" t="s">
        <v>61</v>
      </c>
      <c r="B156" s="4" t="s">
        <v>6</v>
      </c>
      <c r="C156" s="5" t="s">
        <v>98</v>
      </c>
      <c r="D156" s="5" t="s">
        <v>284</v>
      </c>
      <c r="E156" s="5" t="s">
        <v>53</v>
      </c>
      <c r="F156" s="28">
        <f>F157</f>
        <v>50000</v>
      </c>
    </row>
    <row r="157" spans="1:6" ht="24">
      <c r="A157" s="59" t="s">
        <v>62</v>
      </c>
      <c r="B157" s="4" t="s">
        <v>6</v>
      </c>
      <c r="C157" s="5" t="s">
        <v>98</v>
      </c>
      <c r="D157" s="5" t="s">
        <v>284</v>
      </c>
      <c r="E157" s="5" t="s">
        <v>54</v>
      </c>
      <c r="F157" s="29">
        <v>50000</v>
      </c>
    </row>
    <row r="158" spans="1:6" ht="24">
      <c r="A158" s="50" t="s">
        <v>287</v>
      </c>
      <c r="B158" s="51" t="s">
        <v>6</v>
      </c>
      <c r="C158" s="52" t="s">
        <v>98</v>
      </c>
      <c r="D158" s="51" t="s">
        <v>288</v>
      </c>
      <c r="E158" s="51"/>
      <c r="F158" s="26">
        <f>F159</f>
        <v>982833.33</v>
      </c>
    </row>
    <row r="159" spans="1:6" ht="24">
      <c r="A159" s="42" t="s">
        <v>61</v>
      </c>
      <c r="B159" s="4" t="s">
        <v>6</v>
      </c>
      <c r="C159" s="5" t="s">
        <v>98</v>
      </c>
      <c r="D159" s="4" t="s">
        <v>288</v>
      </c>
      <c r="E159" s="4" t="s">
        <v>53</v>
      </c>
      <c r="F159" s="28">
        <f>F160</f>
        <v>982833.33</v>
      </c>
    </row>
    <row r="160" spans="1:6" ht="24">
      <c r="A160" s="42" t="s">
        <v>62</v>
      </c>
      <c r="B160" s="4" t="s">
        <v>6</v>
      </c>
      <c r="C160" s="5" t="s">
        <v>98</v>
      </c>
      <c r="D160" s="4" t="s">
        <v>288</v>
      </c>
      <c r="E160" s="4" t="s">
        <v>54</v>
      </c>
      <c r="F160" s="29">
        <v>982833.33</v>
      </c>
    </row>
    <row r="161" spans="1:6" ht="72">
      <c r="A161" s="49" t="s">
        <v>317</v>
      </c>
      <c r="B161" s="51" t="s">
        <v>6</v>
      </c>
      <c r="C161" s="52" t="s">
        <v>98</v>
      </c>
      <c r="D161" s="51" t="s">
        <v>316</v>
      </c>
      <c r="E161" s="51"/>
      <c r="F161" s="26">
        <f>F162</f>
        <v>166666.67</v>
      </c>
    </row>
    <row r="162" spans="1:6" ht="24">
      <c r="A162" s="42" t="s">
        <v>61</v>
      </c>
      <c r="B162" s="4" t="s">
        <v>6</v>
      </c>
      <c r="C162" s="5" t="s">
        <v>98</v>
      </c>
      <c r="D162" s="4" t="s">
        <v>316</v>
      </c>
      <c r="E162" s="4" t="s">
        <v>53</v>
      </c>
      <c r="F162" s="28">
        <f>F163</f>
        <v>166666.67</v>
      </c>
    </row>
    <row r="163" spans="1:6" ht="24">
      <c r="A163" s="42" t="s">
        <v>62</v>
      </c>
      <c r="B163" s="4" t="s">
        <v>6</v>
      </c>
      <c r="C163" s="5" t="s">
        <v>98</v>
      </c>
      <c r="D163" s="4" t="s">
        <v>316</v>
      </c>
      <c r="E163" s="4" t="s">
        <v>54</v>
      </c>
      <c r="F163" s="29">
        <v>166666.67</v>
      </c>
    </row>
    <row r="164" spans="1:6" ht="12">
      <c r="A164" s="16" t="s">
        <v>23</v>
      </c>
      <c r="B164" s="2" t="s">
        <v>6</v>
      </c>
      <c r="C164" s="3" t="s">
        <v>24</v>
      </c>
      <c r="D164" s="9"/>
      <c r="E164" s="55"/>
      <c r="F164" s="25">
        <f>F165+F227+F196</f>
        <v>153004406.24</v>
      </c>
    </row>
    <row r="165" spans="1:6" ht="12">
      <c r="A165" s="17" t="s">
        <v>25</v>
      </c>
      <c r="B165" s="12" t="s">
        <v>6</v>
      </c>
      <c r="C165" s="13" t="s">
        <v>26</v>
      </c>
      <c r="D165" s="8"/>
      <c r="E165" s="54"/>
      <c r="F165" s="32">
        <f>F166+F182</f>
        <v>94736909.37</v>
      </c>
    </row>
    <row r="166" spans="1:6" ht="36">
      <c r="A166" s="30" t="s">
        <v>308</v>
      </c>
      <c r="B166" s="51" t="s">
        <v>6</v>
      </c>
      <c r="C166" s="52" t="s">
        <v>26</v>
      </c>
      <c r="D166" s="52" t="s">
        <v>309</v>
      </c>
      <c r="E166" s="18"/>
      <c r="F166" s="26">
        <f>F167+F171</f>
        <v>91811435.14</v>
      </c>
    </row>
    <row r="167" spans="1:6" ht="24">
      <c r="A167" s="49" t="s">
        <v>310</v>
      </c>
      <c r="B167" s="51" t="s">
        <v>6</v>
      </c>
      <c r="C167" s="52" t="s">
        <v>26</v>
      </c>
      <c r="D167" s="52" t="s">
        <v>311</v>
      </c>
      <c r="E167" s="18"/>
      <c r="F167" s="26">
        <f>F168</f>
        <v>277845</v>
      </c>
    </row>
    <row r="168" spans="1:6" ht="24">
      <c r="A168" s="49" t="s">
        <v>312</v>
      </c>
      <c r="B168" s="51" t="s">
        <v>6</v>
      </c>
      <c r="C168" s="52" t="s">
        <v>26</v>
      </c>
      <c r="D168" s="52" t="s">
        <v>313</v>
      </c>
      <c r="E168" s="18"/>
      <c r="F168" s="26">
        <f>F169</f>
        <v>277845</v>
      </c>
    </row>
    <row r="169" spans="1:6" ht="24">
      <c r="A169" s="42" t="s">
        <v>61</v>
      </c>
      <c r="B169" s="4" t="s">
        <v>6</v>
      </c>
      <c r="C169" s="5" t="s">
        <v>26</v>
      </c>
      <c r="D169" s="5" t="s">
        <v>313</v>
      </c>
      <c r="E169" s="18">
        <v>200</v>
      </c>
      <c r="F169" s="28">
        <f>F170</f>
        <v>277845</v>
      </c>
    </row>
    <row r="170" spans="1:6" ht="24">
      <c r="A170" s="59" t="s">
        <v>62</v>
      </c>
      <c r="B170" s="4" t="s">
        <v>6</v>
      </c>
      <c r="C170" s="5" t="s">
        <v>26</v>
      </c>
      <c r="D170" s="5" t="s">
        <v>313</v>
      </c>
      <c r="E170" s="18">
        <v>240</v>
      </c>
      <c r="F170" s="29">
        <v>277845</v>
      </c>
    </row>
    <row r="171" spans="1:6" ht="36">
      <c r="A171" s="60" t="s">
        <v>337</v>
      </c>
      <c r="B171" s="51" t="s">
        <v>6</v>
      </c>
      <c r="C171" s="52" t="s">
        <v>26</v>
      </c>
      <c r="D171" s="52" t="s">
        <v>338</v>
      </c>
      <c r="E171" s="39"/>
      <c r="F171" s="26">
        <f>F172+F177</f>
        <v>91533590.14</v>
      </c>
    </row>
    <row r="172" spans="1:6" ht="24">
      <c r="A172" s="60" t="s">
        <v>339</v>
      </c>
      <c r="B172" s="51" t="s">
        <v>6</v>
      </c>
      <c r="C172" s="52" t="s">
        <v>26</v>
      </c>
      <c r="D172" s="52" t="s">
        <v>340</v>
      </c>
      <c r="E172" s="39"/>
      <c r="F172" s="26">
        <f>F175+F173</f>
        <v>90627316.97</v>
      </c>
    </row>
    <row r="173" spans="1:6" ht="24">
      <c r="A173" s="59" t="s">
        <v>341</v>
      </c>
      <c r="B173" s="4" t="s">
        <v>6</v>
      </c>
      <c r="C173" s="5" t="s">
        <v>26</v>
      </c>
      <c r="D173" s="5" t="s">
        <v>340</v>
      </c>
      <c r="E173" s="18">
        <v>400</v>
      </c>
      <c r="F173" s="28">
        <f>F174</f>
        <v>72764053.97</v>
      </c>
    </row>
    <row r="174" spans="1:6" ht="12.75">
      <c r="A174" s="110" t="s">
        <v>342</v>
      </c>
      <c r="B174" s="4" t="s">
        <v>6</v>
      </c>
      <c r="C174" s="5" t="s">
        <v>26</v>
      </c>
      <c r="D174" s="5" t="s">
        <v>340</v>
      </c>
      <c r="E174" s="18">
        <v>410</v>
      </c>
      <c r="F174" s="29">
        <v>72764053.97</v>
      </c>
    </row>
    <row r="175" spans="1:6" ht="12">
      <c r="A175" s="59" t="s">
        <v>45</v>
      </c>
      <c r="B175" s="4" t="s">
        <v>6</v>
      </c>
      <c r="C175" s="5" t="s">
        <v>26</v>
      </c>
      <c r="D175" s="5" t="s">
        <v>340</v>
      </c>
      <c r="E175" s="18">
        <v>800</v>
      </c>
      <c r="F175" s="28">
        <f>F176</f>
        <v>17863263</v>
      </c>
    </row>
    <row r="176" spans="1:6" ht="12">
      <c r="A176" s="59" t="s">
        <v>63</v>
      </c>
      <c r="B176" s="4" t="s">
        <v>6</v>
      </c>
      <c r="C176" s="5" t="s">
        <v>26</v>
      </c>
      <c r="D176" s="5" t="s">
        <v>340</v>
      </c>
      <c r="E176" s="18">
        <v>850</v>
      </c>
      <c r="F176" s="29">
        <v>17863263</v>
      </c>
    </row>
    <row r="177" spans="1:6" ht="24">
      <c r="A177" s="60" t="s">
        <v>343</v>
      </c>
      <c r="B177" s="51" t="s">
        <v>6</v>
      </c>
      <c r="C177" s="52" t="s">
        <v>26</v>
      </c>
      <c r="D177" s="52" t="s">
        <v>344</v>
      </c>
      <c r="E177" s="39"/>
      <c r="F177" s="26">
        <f>F180+F178</f>
        <v>906273.17</v>
      </c>
    </row>
    <row r="178" spans="1:6" ht="24">
      <c r="A178" s="59" t="s">
        <v>341</v>
      </c>
      <c r="B178" s="4" t="s">
        <v>6</v>
      </c>
      <c r="C178" s="5" t="s">
        <v>26</v>
      </c>
      <c r="D178" s="5" t="s">
        <v>344</v>
      </c>
      <c r="E178" s="18">
        <v>400</v>
      </c>
      <c r="F178" s="28">
        <f>F179</f>
        <v>725836.17</v>
      </c>
    </row>
    <row r="179" spans="1:6" ht="12.75">
      <c r="A179" s="110" t="s">
        <v>342</v>
      </c>
      <c r="B179" s="4" t="s">
        <v>6</v>
      </c>
      <c r="C179" s="5" t="s">
        <v>26</v>
      </c>
      <c r="D179" s="5" t="s">
        <v>344</v>
      </c>
      <c r="E179" s="18">
        <v>410</v>
      </c>
      <c r="F179" s="29">
        <v>725836.17</v>
      </c>
    </row>
    <row r="180" spans="1:6" ht="12.75">
      <c r="A180" s="110" t="s">
        <v>342</v>
      </c>
      <c r="B180" s="4" t="s">
        <v>6</v>
      </c>
      <c r="C180" s="5" t="s">
        <v>26</v>
      </c>
      <c r="D180" s="5" t="s">
        <v>344</v>
      </c>
      <c r="E180" s="18">
        <v>800</v>
      </c>
      <c r="F180" s="28">
        <f>F181</f>
        <v>180437</v>
      </c>
    </row>
    <row r="181" spans="1:6" ht="12">
      <c r="A181" s="59" t="s">
        <v>45</v>
      </c>
      <c r="B181" s="4" t="s">
        <v>6</v>
      </c>
      <c r="C181" s="5" t="s">
        <v>26</v>
      </c>
      <c r="D181" s="5" t="s">
        <v>344</v>
      </c>
      <c r="E181" s="18">
        <v>850</v>
      </c>
      <c r="F181" s="29">
        <v>180437</v>
      </c>
    </row>
    <row r="182" spans="1:6" ht="36">
      <c r="A182" s="30" t="s">
        <v>70</v>
      </c>
      <c r="B182" s="51" t="s">
        <v>6</v>
      </c>
      <c r="C182" s="52" t="s">
        <v>26</v>
      </c>
      <c r="D182" s="52" t="s">
        <v>136</v>
      </c>
      <c r="E182" s="18"/>
      <c r="F182" s="26">
        <f>F183</f>
        <v>2925474.23</v>
      </c>
    </row>
    <row r="183" spans="1:6" ht="36">
      <c r="A183" s="49" t="s">
        <v>171</v>
      </c>
      <c r="B183" s="51" t="s">
        <v>6</v>
      </c>
      <c r="C183" s="52" t="s">
        <v>26</v>
      </c>
      <c r="D183" s="52" t="s">
        <v>135</v>
      </c>
      <c r="E183" s="18"/>
      <c r="F183" s="26">
        <f>F190+F184+F187+F193</f>
        <v>2925474.23</v>
      </c>
    </row>
    <row r="184" spans="1:6" ht="36">
      <c r="A184" s="49" t="s">
        <v>232</v>
      </c>
      <c r="B184" s="51" t="s">
        <v>6</v>
      </c>
      <c r="C184" s="52" t="s">
        <v>26</v>
      </c>
      <c r="D184" s="52" t="s">
        <v>225</v>
      </c>
      <c r="E184" s="18"/>
      <c r="F184" s="26">
        <f>F185</f>
        <v>61200</v>
      </c>
    </row>
    <row r="185" spans="1:6" ht="24">
      <c r="A185" s="42" t="s">
        <v>61</v>
      </c>
      <c r="B185" s="4" t="s">
        <v>6</v>
      </c>
      <c r="C185" s="5" t="s">
        <v>26</v>
      </c>
      <c r="D185" s="5" t="s">
        <v>225</v>
      </c>
      <c r="E185" s="18">
        <v>200</v>
      </c>
      <c r="F185" s="28">
        <f>F186</f>
        <v>61200</v>
      </c>
    </row>
    <row r="186" spans="1:6" ht="24">
      <c r="A186" s="59" t="s">
        <v>62</v>
      </c>
      <c r="B186" s="4" t="s">
        <v>6</v>
      </c>
      <c r="C186" s="5" t="s">
        <v>26</v>
      </c>
      <c r="D186" s="5" t="s">
        <v>225</v>
      </c>
      <c r="E186" s="18">
        <v>240</v>
      </c>
      <c r="F186" s="29">
        <v>61200</v>
      </c>
    </row>
    <row r="187" spans="1:6" ht="24">
      <c r="A187" s="49" t="s">
        <v>211</v>
      </c>
      <c r="B187" s="51" t="s">
        <v>6</v>
      </c>
      <c r="C187" s="52" t="s">
        <v>26</v>
      </c>
      <c r="D187" s="52" t="s">
        <v>236</v>
      </c>
      <c r="E187" s="18"/>
      <c r="F187" s="26">
        <f>F188</f>
        <v>400000</v>
      </c>
    </row>
    <row r="188" spans="1:6" ht="24">
      <c r="A188" s="42" t="s">
        <v>61</v>
      </c>
      <c r="B188" s="4" t="s">
        <v>6</v>
      </c>
      <c r="C188" s="5" t="s">
        <v>26</v>
      </c>
      <c r="D188" s="5" t="s">
        <v>236</v>
      </c>
      <c r="E188" s="18">
        <v>200</v>
      </c>
      <c r="F188" s="28">
        <f>F189</f>
        <v>400000</v>
      </c>
    </row>
    <row r="189" spans="1:6" ht="24">
      <c r="A189" s="42" t="s">
        <v>62</v>
      </c>
      <c r="B189" s="4" t="s">
        <v>6</v>
      </c>
      <c r="C189" s="5" t="s">
        <v>26</v>
      </c>
      <c r="D189" s="5" t="s">
        <v>236</v>
      </c>
      <c r="E189" s="18">
        <v>240</v>
      </c>
      <c r="F189" s="29">
        <v>400000</v>
      </c>
    </row>
    <row r="190" spans="1:6" ht="60">
      <c r="A190" s="49" t="s">
        <v>217</v>
      </c>
      <c r="B190" s="51" t="s">
        <v>6</v>
      </c>
      <c r="C190" s="52" t="s">
        <v>26</v>
      </c>
      <c r="D190" s="52" t="s">
        <v>235</v>
      </c>
      <c r="E190" s="18"/>
      <c r="F190" s="26">
        <f>F191</f>
        <v>160000</v>
      </c>
    </row>
    <row r="191" spans="1:6" ht="24">
      <c r="A191" s="42" t="s">
        <v>61</v>
      </c>
      <c r="B191" s="4" t="s">
        <v>6</v>
      </c>
      <c r="C191" s="5" t="s">
        <v>26</v>
      </c>
      <c r="D191" s="5" t="s">
        <v>235</v>
      </c>
      <c r="E191" s="18">
        <v>200</v>
      </c>
      <c r="F191" s="28">
        <f>F192</f>
        <v>160000</v>
      </c>
    </row>
    <row r="192" spans="1:6" ht="24">
      <c r="A192" s="42" t="s">
        <v>62</v>
      </c>
      <c r="B192" s="4" t="s">
        <v>6</v>
      </c>
      <c r="C192" s="5" t="s">
        <v>26</v>
      </c>
      <c r="D192" s="5" t="s">
        <v>235</v>
      </c>
      <c r="E192" s="18">
        <v>240</v>
      </c>
      <c r="F192" s="29">
        <v>160000</v>
      </c>
    </row>
    <row r="193" spans="1:6" ht="12">
      <c r="A193" s="50" t="s">
        <v>305</v>
      </c>
      <c r="B193" s="51" t="s">
        <v>6</v>
      </c>
      <c r="C193" s="52" t="s">
        <v>26</v>
      </c>
      <c r="D193" s="52" t="s">
        <v>306</v>
      </c>
      <c r="E193" s="18"/>
      <c r="F193" s="26">
        <f>F194</f>
        <v>2304274.23</v>
      </c>
    </row>
    <row r="194" spans="1:6" ht="24">
      <c r="A194" s="42" t="s">
        <v>61</v>
      </c>
      <c r="B194" s="4" t="s">
        <v>6</v>
      </c>
      <c r="C194" s="5" t="s">
        <v>26</v>
      </c>
      <c r="D194" s="5" t="s">
        <v>306</v>
      </c>
      <c r="E194" s="18">
        <v>200</v>
      </c>
      <c r="F194" s="28">
        <f>F195</f>
        <v>2304274.23</v>
      </c>
    </row>
    <row r="195" spans="1:6" ht="24">
      <c r="A195" s="42" t="s">
        <v>62</v>
      </c>
      <c r="B195" s="4" t="s">
        <v>6</v>
      </c>
      <c r="C195" s="5" t="s">
        <v>26</v>
      </c>
      <c r="D195" s="5" t="s">
        <v>306</v>
      </c>
      <c r="E195" s="18">
        <v>240</v>
      </c>
      <c r="F195" s="29">
        <v>2304274.23</v>
      </c>
    </row>
    <row r="196" spans="1:6" ht="12">
      <c r="A196" s="36" t="s">
        <v>95</v>
      </c>
      <c r="B196" s="12" t="s">
        <v>6</v>
      </c>
      <c r="C196" s="13" t="s">
        <v>27</v>
      </c>
      <c r="D196" s="8"/>
      <c r="E196" s="54"/>
      <c r="F196" s="32">
        <f>F197+F202+F207+F220</f>
        <v>24067945</v>
      </c>
    </row>
    <row r="197" spans="1:6" ht="24">
      <c r="A197" s="30" t="s">
        <v>253</v>
      </c>
      <c r="B197" s="51" t="s">
        <v>6</v>
      </c>
      <c r="C197" s="52" t="s">
        <v>27</v>
      </c>
      <c r="D197" s="52" t="s">
        <v>162</v>
      </c>
      <c r="E197" s="39"/>
      <c r="F197" s="26">
        <f aca="true" t="shared" si="1" ref="F197:F205">F198</f>
        <v>165000</v>
      </c>
    </row>
    <row r="198" spans="1:6" ht="24">
      <c r="A198" s="50" t="s">
        <v>255</v>
      </c>
      <c r="B198" s="51" t="s">
        <v>6</v>
      </c>
      <c r="C198" s="52" t="s">
        <v>27</v>
      </c>
      <c r="D198" s="52" t="s">
        <v>257</v>
      </c>
      <c r="E198" s="39"/>
      <c r="F198" s="26">
        <f t="shared" si="1"/>
        <v>165000</v>
      </c>
    </row>
    <row r="199" spans="1:6" ht="12">
      <c r="A199" s="50" t="s">
        <v>165</v>
      </c>
      <c r="B199" s="51" t="s">
        <v>6</v>
      </c>
      <c r="C199" s="52" t="s">
        <v>27</v>
      </c>
      <c r="D199" s="52" t="s">
        <v>263</v>
      </c>
      <c r="E199" s="39"/>
      <c r="F199" s="26">
        <f t="shared" si="1"/>
        <v>165000</v>
      </c>
    </row>
    <row r="200" spans="1:6" ht="24">
      <c r="A200" s="42" t="s">
        <v>61</v>
      </c>
      <c r="B200" s="4" t="s">
        <v>6</v>
      </c>
      <c r="C200" s="5" t="s">
        <v>27</v>
      </c>
      <c r="D200" s="5" t="s">
        <v>263</v>
      </c>
      <c r="E200" s="18">
        <v>200</v>
      </c>
      <c r="F200" s="28">
        <f t="shared" si="1"/>
        <v>165000</v>
      </c>
    </row>
    <row r="201" spans="1:6" ht="24">
      <c r="A201" s="42" t="s">
        <v>62</v>
      </c>
      <c r="B201" s="4" t="s">
        <v>6</v>
      </c>
      <c r="C201" s="5" t="s">
        <v>27</v>
      </c>
      <c r="D201" s="5" t="s">
        <v>263</v>
      </c>
      <c r="E201" s="18">
        <v>240</v>
      </c>
      <c r="F201" s="29">
        <v>165000</v>
      </c>
    </row>
    <row r="202" spans="1:6" ht="36">
      <c r="A202" s="30" t="s">
        <v>289</v>
      </c>
      <c r="B202" s="51" t="s">
        <v>6</v>
      </c>
      <c r="C202" s="52" t="s">
        <v>27</v>
      </c>
      <c r="D202" s="52" t="s">
        <v>290</v>
      </c>
      <c r="E202" s="39"/>
      <c r="F202" s="26">
        <f t="shared" si="1"/>
        <v>2500000</v>
      </c>
    </row>
    <row r="203" spans="1:6" ht="24">
      <c r="A203" s="50" t="s">
        <v>291</v>
      </c>
      <c r="B203" s="51" t="s">
        <v>6</v>
      </c>
      <c r="C203" s="52" t="s">
        <v>27</v>
      </c>
      <c r="D203" s="52" t="s">
        <v>292</v>
      </c>
      <c r="E203" s="39"/>
      <c r="F203" s="26">
        <f t="shared" si="1"/>
        <v>2500000</v>
      </c>
    </row>
    <row r="204" spans="1:6" ht="24">
      <c r="A204" s="50" t="s">
        <v>298</v>
      </c>
      <c r="B204" s="51" t="s">
        <v>6</v>
      </c>
      <c r="C204" s="52" t="s">
        <v>27</v>
      </c>
      <c r="D204" s="52" t="s">
        <v>299</v>
      </c>
      <c r="E204" s="39"/>
      <c r="F204" s="26">
        <f t="shared" si="1"/>
        <v>2500000</v>
      </c>
    </row>
    <row r="205" spans="1:6" ht="24">
      <c r="A205" s="42" t="s">
        <v>61</v>
      </c>
      <c r="B205" s="4" t="s">
        <v>6</v>
      </c>
      <c r="C205" s="5" t="s">
        <v>27</v>
      </c>
      <c r="D205" s="5" t="s">
        <v>299</v>
      </c>
      <c r="E205" s="18">
        <v>200</v>
      </c>
      <c r="F205" s="28">
        <f t="shared" si="1"/>
        <v>2500000</v>
      </c>
    </row>
    <row r="206" spans="1:6" ht="24">
      <c r="A206" s="42" t="s">
        <v>62</v>
      </c>
      <c r="B206" s="4" t="s">
        <v>6</v>
      </c>
      <c r="C206" s="5" t="s">
        <v>27</v>
      </c>
      <c r="D206" s="5" t="s">
        <v>299</v>
      </c>
      <c r="E206" s="18">
        <v>240</v>
      </c>
      <c r="F206" s="29">
        <v>2500000</v>
      </c>
    </row>
    <row r="207" spans="1:6" ht="60">
      <c r="A207" s="30" t="s">
        <v>158</v>
      </c>
      <c r="B207" s="51" t="s">
        <v>6</v>
      </c>
      <c r="C207" s="52" t="s">
        <v>27</v>
      </c>
      <c r="D207" s="52" t="s">
        <v>159</v>
      </c>
      <c r="E207" s="18"/>
      <c r="F207" s="26">
        <f>F208</f>
        <v>10027945</v>
      </c>
    </row>
    <row r="208" spans="1:6" ht="24">
      <c r="A208" s="50" t="s">
        <v>160</v>
      </c>
      <c r="B208" s="51" t="s">
        <v>6</v>
      </c>
      <c r="C208" s="52" t="s">
        <v>27</v>
      </c>
      <c r="D208" s="52" t="s">
        <v>161</v>
      </c>
      <c r="E208" s="18"/>
      <c r="F208" s="26">
        <f>F209+F212+F215</f>
        <v>10027945</v>
      </c>
    </row>
    <row r="209" spans="1:6" ht="24">
      <c r="A209" s="50" t="s">
        <v>320</v>
      </c>
      <c r="B209" s="51" t="s">
        <v>6</v>
      </c>
      <c r="C209" s="52" t="s">
        <v>27</v>
      </c>
      <c r="D209" s="52" t="s">
        <v>321</v>
      </c>
      <c r="E209" s="39"/>
      <c r="F209" s="26">
        <f>F210</f>
        <v>80000</v>
      </c>
    </row>
    <row r="210" spans="1:6" ht="24">
      <c r="A210" s="6" t="s">
        <v>61</v>
      </c>
      <c r="B210" s="4" t="s">
        <v>6</v>
      </c>
      <c r="C210" s="5" t="s">
        <v>27</v>
      </c>
      <c r="D210" s="5" t="s">
        <v>321</v>
      </c>
      <c r="E210" s="18">
        <v>200</v>
      </c>
      <c r="F210" s="28">
        <f>F211</f>
        <v>80000</v>
      </c>
    </row>
    <row r="211" spans="1:6" ht="24">
      <c r="A211" s="6" t="s">
        <v>62</v>
      </c>
      <c r="B211" s="4" t="s">
        <v>6</v>
      </c>
      <c r="C211" s="5" t="s">
        <v>27</v>
      </c>
      <c r="D211" s="5" t="s">
        <v>321</v>
      </c>
      <c r="E211" s="18">
        <v>240</v>
      </c>
      <c r="F211" s="29">
        <v>80000</v>
      </c>
    </row>
    <row r="212" spans="1:6" ht="36">
      <c r="A212" s="49" t="s">
        <v>233</v>
      </c>
      <c r="B212" s="51" t="s">
        <v>6</v>
      </c>
      <c r="C212" s="52" t="s">
        <v>27</v>
      </c>
      <c r="D212" s="52" t="s">
        <v>242</v>
      </c>
      <c r="E212" s="39"/>
      <c r="F212" s="26">
        <f>F213</f>
        <v>267945</v>
      </c>
    </row>
    <row r="213" spans="1:6" ht="24">
      <c r="A213" s="6" t="s">
        <v>61</v>
      </c>
      <c r="B213" s="4" t="s">
        <v>6</v>
      </c>
      <c r="C213" s="5" t="s">
        <v>27</v>
      </c>
      <c r="D213" s="5" t="s">
        <v>242</v>
      </c>
      <c r="E213" s="18">
        <v>200</v>
      </c>
      <c r="F213" s="28">
        <f>F214</f>
        <v>267945</v>
      </c>
    </row>
    <row r="214" spans="1:6" ht="24">
      <c r="A214" s="6" t="s">
        <v>62</v>
      </c>
      <c r="B214" s="4" t="s">
        <v>6</v>
      </c>
      <c r="C214" s="5" t="s">
        <v>27</v>
      </c>
      <c r="D214" s="5" t="s">
        <v>242</v>
      </c>
      <c r="E214" s="18">
        <v>240</v>
      </c>
      <c r="F214" s="29">
        <v>267945</v>
      </c>
    </row>
    <row r="215" spans="1:6" ht="12">
      <c r="A215" s="50" t="s">
        <v>240</v>
      </c>
      <c r="B215" s="51" t="s">
        <v>6</v>
      </c>
      <c r="C215" s="52" t="s">
        <v>27</v>
      </c>
      <c r="D215" s="52" t="s">
        <v>241</v>
      </c>
      <c r="E215" s="18"/>
      <c r="F215" s="26">
        <f>F216+F218</f>
        <v>9680000</v>
      </c>
    </row>
    <row r="216" spans="1:6" ht="24">
      <c r="A216" s="6" t="s">
        <v>61</v>
      </c>
      <c r="B216" s="4" t="s">
        <v>6</v>
      </c>
      <c r="C216" s="5" t="s">
        <v>27</v>
      </c>
      <c r="D216" s="5" t="s">
        <v>241</v>
      </c>
      <c r="E216" s="18">
        <v>200</v>
      </c>
      <c r="F216" s="28">
        <f>F217</f>
        <v>80000</v>
      </c>
    </row>
    <row r="217" spans="1:6" ht="24">
      <c r="A217" s="6" t="s">
        <v>62</v>
      </c>
      <c r="B217" s="4" t="s">
        <v>6</v>
      </c>
      <c r="C217" s="5" t="s">
        <v>27</v>
      </c>
      <c r="D217" s="5" t="s">
        <v>241</v>
      </c>
      <c r="E217" s="18">
        <v>240</v>
      </c>
      <c r="F217" s="29">
        <v>80000</v>
      </c>
    </row>
    <row r="218" spans="1:6" ht="12">
      <c r="A218" s="42" t="s">
        <v>45</v>
      </c>
      <c r="B218" s="4" t="s">
        <v>6</v>
      </c>
      <c r="C218" s="5" t="s">
        <v>27</v>
      </c>
      <c r="D218" s="5" t="s">
        <v>241</v>
      </c>
      <c r="E218" s="18">
        <v>800</v>
      </c>
      <c r="F218" s="28">
        <f>F219</f>
        <v>9600000</v>
      </c>
    </row>
    <row r="219" spans="1:6" ht="36">
      <c r="A219" s="42" t="s">
        <v>66</v>
      </c>
      <c r="B219" s="4" t="s">
        <v>6</v>
      </c>
      <c r="C219" s="5" t="s">
        <v>27</v>
      </c>
      <c r="D219" s="5" t="s">
        <v>241</v>
      </c>
      <c r="E219" s="18">
        <v>810</v>
      </c>
      <c r="F219" s="29">
        <v>9600000</v>
      </c>
    </row>
    <row r="220" spans="1:6" ht="36">
      <c r="A220" s="30" t="s">
        <v>70</v>
      </c>
      <c r="B220" s="51" t="s">
        <v>6</v>
      </c>
      <c r="C220" s="52" t="s">
        <v>27</v>
      </c>
      <c r="D220" s="52" t="s">
        <v>136</v>
      </c>
      <c r="E220" s="18"/>
      <c r="F220" s="26">
        <f>F222</f>
        <v>11375000</v>
      </c>
    </row>
    <row r="221" spans="1:6" ht="36">
      <c r="A221" s="49" t="s">
        <v>171</v>
      </c>
      <c r="B221" s="51" t="s">
        <v>6</v>
      </c>
      <c r="C221" s="52" t="s">
        <v>27</v>
      </c>
      <c r="D221" s="52" t="s">
        <v>135</v>
      </c>
      <c r="E221" s="18"/>
      <c r="F221" s="26">
        <f>F222</f>
        <v>11375000</v>
      </c>
    </row>
    <row r="222" spans="1:6" ht="24">
      <c r="A222" s="49" t="s">
        <v>211</v>
      </c>
      <c r="B222" s="51" t="s">
        <v>6</v>
      </c>
      <c r="C222" s="52" t="s">
        <v>27</v>
      </c>
      <c r="D222" s="52" t="s">
        <v>236</v>
      </c>
      <c r="E222" s="39"/>
      <c r="F222" s="26">
        <f>F223+F225</f>
        <v>11375000</v>
      </c>
    </row>
    <row r="223" spans="1:6" ht="24">
      <c r="A223" s="42" t="s">
        <v>61</v>
      </c>
      <c r="B223" s="4" t="s">
        <v>6</v>
      </c>
      <c r="C223" s="5" t="s">
        <v>27</v>
      </c>
      <c r="D223" s="5" t="s">
        <v>236</v>
      </c>
      <c r="E223" s="18">
        <v>200</v>
      </c>
      <c r="F223" s="28">
        <f>F224</f>
        <v>375000</v>
      </c>
    </row>
    <row r="224" spans="1:6" ht="24">
      <c r="A224" s="42" t="s">
        <v>62</v>
      </c>
      <c r="B224" s="4" t="s">
        <v>6</v>
      </c>
      <c r="C224" s="5" t="s">
        <v>27</v>
      </c>
      <c r="D224" s="5" t="s">
        <v>236</v>
      </c>
      <c r="E224" s="18">
        <v>240</v>
      </c>
      <c r="F224" s="29">
        <v>375000</v>
      </c>
    </row>
    <row r="225" spans="1:6" ht="12">
      <c r="A225" s="42" t="s">
        <v>45</v>
      </c>
      <c r="B225" s="4" t="s">
        <v>6</v>
      </c>
      <c r="C225" s="5" t="s">
        <v>27</v>
      </c>
      <c r="D225" s="5" t="s">
        <v>236</v>
      </c>
      <c r="E225" s="18">
        <v>800</v>
      </c>
      <c r="F225" s="28">
        <f>F226</f>
        <v>11000000</v>
      </c>
    </row>
    <row r="226" spans="1:6" ht="36">
      <c r="A226" s="42" t="s">
        <v>66</v>
      </c>
      <c r="B226" s="4" t="s">
        <v>6</v>
      </c>
      <c r="C226" s="5" t="s">
        <v>27</v>
      </c>
      <c r="D226" s="5" t="s">
        <v>236</v>
      </c>
      <c r="E226" s="18">
        <v>810</v>
      </c>
      <c r="F226" s="29">
        <v>11000000</v>
      </c>
    </row>
    <row r="227" spans="1:6" ht="12">
      <c r="A227" s="36" t="s">
        <v>28</v>
      </c>
      <c r="B227" s="12" t="s">
        <v>6</v>
      </c>
      <c r="C227" s="13" t="s">
        <v>29</v>
      </c>
      <c r="D227" s="8"/>
      <c r="E227" s="54"/>
      <c r="F227" s="32">
        <f>F228+F256+F261</f>
        <v>34199551.87</v>
      </c>
    </row>
    <row r="228" spans="1:6" ht="36">
      <c r="A228" s="30" t="s">
        <v>67</v>
      </c>
      <c r="B228" s="51" t="s">
        <v>6</v>
      </c>
      <c r="C228" s="52" t="s">
        <v>29</v>
      </c>
      <c r="D228" s="52" t="s">
        <v>148</v>
      </c>
      <c r="E228" s="18"/>
      <c r="F228" s="26">
        <f>F229</f>
        <v>20955917.75</v>
      </c>
    </row>
    <row r="229" spans="1:6" ht="24">
      <c r="A229" s="105" t="s">
        <v>199</v>
      </c>
      <c r="B229" s="51" t="s">
        <v>6</v>
      </c>
      <c r="C229" s="52" t="s">
        <v>29</v>
      </c>
      <c r="D229" s="52" t="s">
        <v>166</v>
      </c>
      <c r="E229" s="18"/>
      <c r="F229" s="26">
        <f>F230+F235+F238+F241+F244+F253+F250++F247</f>
        <v>20955917.75</v>
      </c>
    </row>
    <row r="230" spans="1:6" ht="12">
      <c r="A230" s="49" t="s">
        <v>68</v>
      </c>
      <c r="B230" s="51" t="s">
        <v>6</v>
      </c>
      <c r="C230" s="52" t="s">
        <v>29</v>
      </c>
      <c r="D230" s="52" t="s">
        <v>167</v>
      </c>
      <c r="E230" s="39"/>
      <c r="F230" s="26">
        <f>F231+F233</f>
        <v>4988700.69</v>
      </c>
    </row>
    <row r="231" spans="1:6" ht="24">
      <c r="A231" s="42" t="s">
        <v>61</v>
      </c>
      <c r="B231" s="4" t="s">
        <v>6</v>
      </c>
      <c r="C231" s="5" t="s">
        <v>29</v>
      </c>
      <c r="D231" s="5" t="s">
        <v>167</v>
      </c>
      <c r="E231" s="18">
        <v>200</v>
      </c>
      <c r="F231" s="28">
        <f>F232</f>
        <v>4987700.69</v>
      </c>
    </row>
    <row r="232" spans="1:6" ht="24">
      <c r="A232" s="42" t="s">
        <v>62</v>
      </c>
      <c r="B232" s="4" t="s">
        <v>6</v>
      </c>
      <c r="C232" s="5" t="s">
        <v>29</v>
      </c>
      <c r="D232" s="5" t="s">
        <v>167</v>
      </c>
      <c r="E232" s="18">
        <v>240</v>
      </c>
      <c r="F232" s="29">
        <v>4987700.69</v>
      </c>
    </row>
    <row r="233" spans="1:6" ht="12">
      <c r="A233" s="42" t="s">
        <v>45</v>
      </c>
      <c r="B233" s="4" t="s">
        <v>6</v>
      </c>
      <c r="C233" s="5" t="s">
        <v>29</v>
      </c>
      <c r="D233" s="5" t="s">
        <v>167</v>
      </c>
      <c r="E233" s="18">
        <v>800</v>
      </c>
      <c r="F233" s="28">
        <f>F234</f>
        <v>1000</v>
      </c>
    </row>
    <row r="234" spans="1:6" ht="12">
      <c r="A234" s="42" t="s">
        <v>63</v>
      </c>
      <c r="B234" s="4" t="s">
        <v>6</v>
      </c>
      <c r="C234" s="5" t="s">
        <v>29</v>
      </c>
      <c r="D234" s="5" t="s">
        <v>167</v>
      </c>
      <c r="E234" s="18">
        <v>850</v>
      </c>
      <c r="F234" s="29">
        <v>1000</v>
      </c>
    </row>
    <row r="235" spans="1:6" ht="12">
      <c r="A235" s="14" t="s">
        <v>107</v>
      </c>
      <c r="B235" s="51" t="s">
        <v>6</v>
      </c>
      <c r="C235" s="52" t="s">
        <v>29</v>
      </c>
      <c r="D235" s="52" t="s">
        <v>168</v>
      </c>
      <c r="E235" s="18"/>
      <c r="F235" s="26">
        <f>F236</f>
        <v>6472774</v>
      </c>
    </row>
    <row r="236" spans="1:6" ht="24">
      <c r="A236" s="42" t="s">
        <v>61</v>
      </c>
      <c r="B236" s="4" t="s">
        <v>6</v>
      </c>
      <c r="C236" s="5" t="s">
        <v>29</v>
      </c>
      <c r="D236" s="5" t="s">
        <v>168</v>
      </c>
      <c r="E236" s="18">
        <v>200</v>
      </c>
      <c r="F236" s="28">
        <f>F237</f>
        <v>6472774</v>
      </c>
    </row>
    <row r="237" spans="1:6" ht="24">
      <c r="A237" s="59" t="s">
        <v>62</v>
      </c>
      <c r="B237" s="4" t="s">
        <v>6</v>
      </c>
      <c r="C237" s="5" t="s">
        <v>29</v>
      </c>
      <c r="D237" s="5" t="s">
        <v>168</v>
      </c>
      <c r="E237" s="18">
        <v>240</v>
      </c>
      <c r="F237" s="29">
        <v>6472774</v>
      </c>
    </row>
    <row r="238" spans="1:6" ht="24">
      <c r="A238" s="14" t="s">
        <v>109</v>
      </c>
      <c r="B238" s="51" t="s">
        <v>6</v>
      </c>
      <c r="C238" s="52" t="s">
        <v>29</v>
      </c>
      <c r="D238" s="52" t="s">
        <v>195</v>
      </c>
      <c r="E238" s="39"/>
      <c r="F238" s="26">
        <f>F239</f>
        <v>1200000</v>
      </c>
    </row>
    <row r="239" spans="1:6" ht="24">
      <c r="A239" s="42" t="s">
        <v>61</v>
      </c>
      <c r="B239" s="4" t="s">
        <v>6</v>
      </c>
      <c r="C239" s="5" t="s">
        <v>29</v>
      </c>
      <c r="D239" s="5" t="s">
        <v>195</v>
      </c>
      <c r="E239" s="18">
        <v>200</v>
      </c>
      <c r="F239" s="28">
        <f>F240</f>
        <v>1200000</v>
      </c>
    </row>
    <row r="240" spans="1:6" ht="24">
      <c r="A240" s="42" t="s">
        <v>62</v>
      </c>
      <c r="B240" s="4" t="s">
        <v>6</v>
      </c>
      <c r="C240" s="5" t="s">
        <v>29</v>
      </c>
      <c r="D240" s="5" t="s">
        <v>195</v>
      </c>
      <c r="E240" s="18">
        <v>240</v>
      </c>
      <c r="F240" s="29">
        <v>1200000</v>
      </c>
    </row>
    <row r="241" spans="1:6" ht="24">
      <c r="A241" s="14" t="s">
        <v>228</v>
      </c>
      <c r="B241" s="51" t="s">
        <v>6</v>
      </c>
      <c r="C241" s="52" t="s">
        <v>29</v>
      </c>
      <c r="D241" s="52" t="s">
        <v>226</v>
      </c>
      <c r="E241" s="39"/>
      <c r="F241" s="26">
        <f>F242</f>
        <v>30100</v>
      </c>
    </row>
    <row r="242" spans="1:6" ht="24">
      <c r="A242" s="42" t="s">
        <v>61</v>
      </c>
      <c r="B242" s="4" t="s">
        <v>6</v>
      </c>
      <c r="C242" s="5" t="s">
        <v>29</v>
      </c>
      <c r="D242" s="5" t="s">
        <v>226</v>
      </c>
      <c r="E242" s="18">
        <v>200</v>
      </c>
      <c r="F242" s="28">
        <f>F243</f>
        <v>30100</v>
      </c>
    </row>
    <row r="243" spans="1:6" ht="24">
      <c r="A243" s="59" t="s">
        <v>62</v>
      </c>
      <c r="B243" s="4" t="s">
        <v>6</v>
      </c>
      <c r="C243" s="5" t="s">
        <v>29</v>
      </c>
      <c r="D243" s="5" t="s">
        <v>226</v>
      </c>
      <c r="E243" s="18">
        <v>240</v>
      </c>
      <c r="F243" s="29">
        <v>30100</v>
      </c>
    </row>
    <row r="244" spans="1:6" ht="12">
      <c r="A244" s="14" t="s">
        <v>69</v>
      </c>
      <c r="B244" s="51" t="s">
        <v>6</v>
      </c>
      <c r="C244" s="52" t="s">
        <v>29</v>
      </c>
      <c r="D244" s="52" t="s">
        <v>169</v>
      </c>
      <c r="E244" s="18"/>
      <c r="F244" s="26">
        <f>F245</f>
        <v>2354000</v>
      </c>
    </row>
    <row r="245" spans="1:6" ht="24">
      <c r="A245" s="42" t="s">
        <v>61</v>
      </c>
      <c r="B245" s="4" t="s">
        <v>6</v>
      </c>
      <c r="C245" s="5" t="s">
        <v>29</v>
      </c>
      <c r="D245" s="5" t="s">
        <v>169</v>
      </c>
      <c r="E245" s="18">
        <v>200</v>
      </c>
      <c r="F245" s="28">
        <f>F246</f>
        <v>2354000</v>
      </c>
    </row>
    <row r="246" spans="1:6" ht="24">
      <c r="A246" s="42" t="s">
        <v>62</v>
      </c>
      <c r="B246" s="4" t="s">
        <v>6</v>
      </c>
      <c r="C246" s="5" t="s">
        <v>29</v>
      </c>
      <c r="D246" s="5" t="s">
        <v>169</v>
      </c>
      <c r="E246" s="18">
        <v>240</v>
      </c>
      <c r="F246" s="29">
        <v>2354000</v>
      </c>
    </row>
    <row r="247" spans="1:6" ht="12">
      <c r="A247" s="14" t="s">
        <v>238</v>
      </c>
      <c r="B247" s="52" t="s">
        <v>6</v>
      </c>
      <c r="C247" s="52" t="s">
        <v>29</v>
      </c>
      <c r="D247" s="52" t="s">
        <v>237</v>
      </c>
      <c r="E247" s="39"/>
      <c r="F247" s="26">
        <f>F248</f>
        <v>1100000</v>
      </c>
    </row>
    <row r="248" spans="1:6" ht="24">
      <c r="A248" s="42" t="s">
        <v>61</v>
      </c>
      <c r="B248" s="4" t="s">
        <v>6</v>
      </c>
      <c r="C248" s="5" t="s">
        <v>29</v>
      </c>
      <c r="D248" s="5" t="s">
        <v>237</v>
      </c>
      <c r="E248" s="18">
        <v>200</v>
      </c>
      <c r="F248" s="28">
        <f>F249</f>
        <v>1100000</v>
      </c>
    </row>
    <row r="249" spans="1:6" ht="24">
      <c r="A249" s="42" t="s">
        <v>62</v>
      </c>
      <c r="B249" s="4" t="s">
        <v>6</v>
      </c>
      <c r="C249" s="5" t="s">
        <v>29</v>
      </c>
      <c r="D249" s="5" t="s">
        <v>237</v>
      </c>
      <c r="E249" s="18">
        <v>240</v>
      </c>
      <c r="F249" s="29">
        <v>1100000</v>
      </c>
    </row>
    <row r="250" spans="1:6" ht="24">
      <c r="A250" s="14" t="s">
        <v>229</v>
      </c>
      <c r="B250" s="51" t="s">
        <v>6</v>
      </c>
      <c r="C250" s="52" t="s">
        <v>29</v>
      </c>
      <c r="D250" s="52" t="s">
        <v>227</v>
      </c>
      <c r="E250" s="18"/>
      <c r="F250" s="26">
        <f>F251</f>
        <v>20000</v>
      </c>
    </row>
    <row r="251" spans="1:6" ht="24">
      <c r="A251" s="42" t="s">
        <v>61</v>
      </c>
      <c r="B251" s="4" t="s">
        <v>6</v>
      </c>
      <c r="C251" s="5" t="s">
        <v>29</v>
      </c>
      <c r="D251" s="5" t="s">
        <v>227</v>
      </c>
      <c r="E251" s="18">
        <v>200</v>
      </c>
      <c r="F251" s="28">
        <f>F252</f>
        <v>20000</v>
      </c>
    </row>
    <row r="252" spans="1:6" ht="24">
      <c r="A252" s="59" t="s">
        <v>62</v>
      </c>
      <c r="B252" s="4" t="s">
        <v>6</v>
      </c>
      <c r="C252" s="5" t="s">
        <v>29</v>
      </c>
      <c r="D252" s="5" t="s">
        <v>227</v>
      </c>
      <c r="E252" s="18">
        <v>240</v>
      </c>
      <c r="F252" s="29">
        <v>20000</v>
      </c>
    </row>
    <row r="253" spans="1:6" ht="12">
      <c r="A253" s="14" t="s">
        <v>110</v>
      </c>
      <c r="B253" s="51" t="s">
        <v>6</v>
      </c>
      <c r="C253" s="52" t="s">
        <v>29</v>
      </c>
      <c r="D253" s="52" t="s">
        <v>170</v>
      </c>
      <c r="E253" s="18"/>
      <c r="F253" s="26">
        <f>F254</f>
        <v>4790343.06</v>
      </c>
    </row>
    <row r="254" spans="1:6" ht="24">
      <c r="A254" s="42" t="s">
        <v>61</v>
      </c>
      <c r="B254" s="4" t="s">
        <v>6</v>
      </c>
      <c r="C254" s="5" t="s">
        <v>29</v>
      </c>
      <c r="D254" s="5" t="s">
        <v>170</v>
      </c>
      <c r="E254" s="18">
        <v>200</v>
      </c>
      <c r="F254" s="28">
        <f>F255</f>
        <v>4790343.06</v>
      </c>
    </row>
    <row r="255" spans="1:6" ht="24">
      <c r="A255" s="42" t="s">
        <v>62</v>
      </c>
      <c r="B255" s="4" t="s">
        <v>6</v>
      </c>
      <c r="C255" s="5" t="s">
        <v>29</v>
      </c>
      <c r="D255" s="5" t="s">
        <v>170</v>
      </c>
      <c r="E255" s="18">
        <v>240</v>
      </c>
      <c r="F255" s="29">
        <v>4790343.06</v>
      </c>
    </row>
    <row r="256" spans="1:6" ht="36">
      <c r="A256" s="30" t="s">
        <v>303</v>
      </c>
      <c r="B256" s="51" t="s">
        <v>6</v>
      </c>
      <c r="C256" s="52" t="s">
        <v>29</v>
      </c>
      <c r="D256" s="52" t="s">
        <v>278</v>
      </c>
      <c r="E256" s="39"/>
      <c r="F256" s="26">
        <f>F257</f>
        <v>13043634.12</v>
      </c>
    </row>
    <row r="257" spans="1:6" ht="24">
      <c r="A257" s="50" t="s">
        <v>293</v>
      </c>
      <c r="B257" s="51" t="s">
        <v>6</v>
      </c>
      <c r="C257" s="52" t="s">
        <v>29</v>
      </c>
      <c r="D257" s="52" t="s">
        <v>279</v>
      </c>
      <c r="E257" s="39"/>
      <c r="F257" s="26">
        <f>F258</f>
        <v>13043634.12</v>
      </c>
    </row>
    <row r="258" spans="1:6" ht="12">
      <c r="A258" s="50" t="s">
        <v>314</v>
      </c>
      <c r="B258" s="51" t="s">
        <v>6</v>
      </c>
      <c r="C258" s="52" t="s">
        <v>29</v>
      </c>
      <c r="D258" s="52" t="s">
        <v>315</v>
      </c>
      <c r="E258" s="39"/>
      <c r="F258" s="26">
        <f>F259</f>
        <v>13043634.12</v>
      </c>
    </row>
    <row r="259" spans="1:6" ht="24">
      <c r="A259" s="42" t="s">
        <v>61</v>
      </c>
      <c r="B259" s="4" t="s">
        <v>6</v>
      </c>
      <c r="C259" s="5" t="s">
        <v>29</v>
      </c>
      <c r="D259" s="5" t="s">
        <v>315</v>
      </c>
      <c r="E259" s="18">
        <v>200</v>
      </c>
      <c r="F259" s="28">
        <f>F260</f>
        <v>13043634.12</v>
      </c>
    </row>
    <row r="260" spans="1:6" ht="24">
      <c r="A260" s="42" t="s">
        <v>62</v>
      </c>
      <c r="B260" s="4" t="s">
        <v>6</v>
      </c>
      <c r="C260" s="5" t="s">
        <v>29</v>
      </c>
      <c r="D260" s="5" t="s">
        <v>315</v>
      </c>
      <c r="E260" s="18">
        <v>240</v>
      </c>
      <c r="F260" s="29">
        <v>13043634.12</v>
      </c>
    </row>
    <row r="261" spans="1:6" ht="24">
      <c r="A261" s="30" t="s">
        <v>253</v>
      </c>
      <c r="B261" s="51" t="s">
        <v>6</v>
      </c>
      <c r="C261" s="52" t="s">
        <v>29</v>
      </c>
      <c r="D261" s="52" t="s">
        <v>162</v>
      </c>
      <c r="E261" s="39"/>
      <c r="F261" s="26">
        <f>F262</f>
        <v>200000</v>
      </c>
    </row>
    <row r="262" spans="1:6" ht="24">
      <c r="A262" s="50" t="s">
        <v>255</v>
      </c>
      <c r="B262" s="51" t="s">
        <v>6</v>
      </c>
      <c r="C262" s="52" t="s">
        <v>29</v>
      </c>
      <c r="D262" s="52" t="s">
        <v>257</v>
      </c>
      <c r="E262" s="39"/>
      <c r="F262" s="26">
        <f>F263</f>
        <v>200000</v>
      </c>
    </row>
    <row r="263" spans="1:6" ht="12">
      <c r="A263" s="50" t="s">
        <v>165</v>
      </c>
      <c r="B263" s="51" t="s">
        <v>6</v>
      </c>
      <c r="C263" s="52" t="s">
        <v>29</v>
      </c>
      <c r="D263" s="52" t="s">
        <v>263</v>
      </c>
      <c r="E263" s="39"/>
      <c r="F263" s="26">
        <f>F264</f>
        <v>200000</v>
      </c>
    </row>
    <row r="264" spans="1:6" ht="24">
      <c r="A264" s="42" t="s">
        <v>61</v>
      </c>
      <c r="B264" s="4" t="s">
        <v>6</v>
      </c>
      <c r="C264" s="5" t="s">
        <v>29</v>
      </c>
      <c r="D264" s="5" t="s">
        <v>263</v>
      </c>
      <c r="E264" s="18">
        <v>200</v>
      </c>
      <c r="F264" s="28">
        <f>F265</f>
        <v>200000</v>
      </c>
    </row>
    <row r="265" spans="1:6" ht="24">
      <c r="A265" s="42" t="s">
        <v>62</v>
      </c>
      <c r="B265" s="4" t="s">
        <v>6</v>
      </c>
      <c r="C265" s="5" t="s">
        <v>29</v>
      </c>
      <c r="D265" s="5" t="s">
        <v>263</v>
      </c>
      <c r="E265" s="18">
        <v>240</v>
      </c>
      <c r="F265" s="29">
        <v>200000</v>
      </c>
    </row>
    <row r="266" spans="1:6" ht="12">
      <c r="A266" s="16" t="s">
        <v>30</v>
      </c>
      <c r="B266" s="2" t="s">
        <v>6</v>
      </c>
      <c r="C266" s="3" t="s">
        <v>31</v>
      </c>
      <c r="D266" s="9"/>
      <c r="E266" s="9"/>
      <c r="F266" s="25">
        <f>F267+F274+F281</f>
        <v>2269659</v>
      </c>
    </row>
    <row r="267" spans="1:6" ht="12">
      <c r="A267" s="37" t="s">
        <v>362</v>
      </c>
      <c r="B267" s="12" t="s">
        <v>6</v>
      </c>
      <c r="C267" s="13" t="s">
        <v>363</v>
      </c>
      <c r="D267" s="8"/>
      <c r="E267" s="8"/>
      <c r="F267" s="31">
        <f aca="true" t="shared" si="2" ref="F267:F272">F268</f>
        <v>700000</v>
      </c>
    </row>
    <row r="268" spans="1:6" ht="24">
      <c r="A268" s="30" t="s">
        <v>71</v>
      </c>
      <c r="B268" s="51" t="s">
        <v>6</v>
      </c>
      <c r="C268" s="52" t="s">
        <v>363</v>
      </c>
      <c r="D268" s="52" t="s">
        <v>180</v>
      </c>
      <c r="E268" s="52"/>
      <c r="F268" s="26">
        <f t="shared" si="2"/>
        <v>700000</v>
      </c>
    </row>
    <row r="269" spans="1:6" ht="24">
      <c r="A269" s="30" t="s">
        <v>183</v>
      </c>
      <c r="B269" s="51" t="s">
        <v>6</v>
      </c>
      <c r="C269" s="52" t="s">
        <v>363</v>
      </c>
      <c r="D269" s="52" t="s">
        <v>184</v>
      </c>
      <c r="E269" s="52"/>
      <c r="F269" s="26">
        <f t="shared" si="2"/>
        <v>700000</v>
      </c>
    </row>
    <row r="270" spans="1:6" ht="24">
      <c r="A270" s="50" t="s">
        <v>185</v>
      </c>
      <c r="B270" s="51" t="s">
        <v>6</v>
      </c>
      <c r="C270" s="52" t="s">
        <v>363</v>
      </c>
      <c r="D270" s="52" t="s">
        <v>214</v>
      </c>
      <c r="E270" s="52"/>
      <c r="F270" s="26">
        <f t="shared" si="2"/>
        <v>700000</v>
      </c>
    </row>
    <row r="271" spans="1:6" ht="12">
      <c r="A271" s="50" t="s">
        <v>196</v>
      </c>
      <c r="B271" s="51" t="s">
        <v>6</v>
      </c>
      <c r="C271" s="52" t="s">
        <v>363</v>
      </c>
      <c r="D271" s="52" t="s">
        <v>267</v>
      </c>
      <c r="E271" s="5"/>
      <c r="F271" s="26">
        <f t="shared" si="2"/>
        <v>700000</v>
      </c>
    </row>
    <row r="272" spans="1:6" ht="12">
      <c r="A272" s="42" t="s">
        <v>45</v>
      </c>
      <c r="B272" s="4" t="s">
        <v>6</v>
      </c>
      <c r="C272" s="5" t="s">
        <v>363</v>
      </c>
      <c r="D272" s="5" t="s">
        <v>267</v>
      </c>
      <c r="E272" s="5" t="s">
        <v>112</v>
      </c>
      <c r="F272" s="28">
        <f t="shared" si="2"/>
        <v>700000</v>
      </c>
    </row>
    <row r="273" spans="1:6" ht="12">
      <c r="A273" s="42" t="s">
        <v>114</v>
      </c>
      <c r="B273" s="4" t="s">
        <v>6</v>
      </c>
      <c r="C273" s="5" t="s">
        <v>363</v>
      </c>
      <c r="D273" s="5" t="s">
        <v>267</v>
      </c>
      <c r="E273" s="5" t="s">
        <v>113</v>
      </c>
      <c r="F273" s="29">
        <v>700000</v>
      </c>
    </row>
    <row r="274" spans="1:6" ht="12">
      <c r="A274" s="37" t="s">
        <v>364</v>
      </c>
      <c r="B274" s="12" t="s">
        <v>6</v>
      </c>
      <c r="C274" s="13" t="s">
        <v>365</v>
      </c>
      <c r="D274" s="8"/>
      <c r="E274" s="8"/>
      <c r="F274" s="31">
        <f aca="true" t="shared" si="3" ref="F274:F279">F275</f>
        <v>1300000</v>
      </c>
    </row>
    <row r="275" spans="1:6" ht="24">
      <c r="A275" s="30" t="s">
        <v>71</v>
      </c>
      <c r="B275" s="51" t="s">
        <v>6</v>
      </c>
      <c r="C275" s="52" t="s">
        <v>365</v>
      </c>
      <c r="D275" s="52" t="s">
        <v>180</v>
      </c>
      <c r="E275" s="52"/>
      <c r="F275" s="26">
        <f t="shared" si="3"/>
        <v>1300000</v>
      </c>
    </row>
    <row r="276" spans="1:6" ht="24">
      <c r="A276" s="30" t="s">
        <v>183</v>
      </c>
      <c r="B276" s="51" t="s">
        <v>6</v>
      </c>
      <c r="C276" s="52" t="s">
        <v>365</v>
      </c>
      <c r="D276" s="52" t="s">
        <v>184</v>
      </c>
      <c r="E276" s="52"/>
      <c r="F276" s="26">
        <f t="shared" si="3"/>
        <v>1300000</v>
      </c>
    </row>
    <row r="277" spans="1:6" ht="24">
      <c r="A277" s="50" t="s">
        <v>185</v>
      </c>
      <c r="B277" s="51" t="s">
        <v>6</v>
      </c>
      <c r="C277" s="52" t="s">
        <v>365</v>
      </c>
      <c r="D277" s="52" t="s">
        <v>214</v>
      </c>
      <c r="E277" s="52"/>
      <c r="F277" s="26">
        <f t="shared" si="3"/>
        <v>1300000</v>
      </c>
    </row>
    <row r="278" spans="1:6" ht="12">
      <c r="A278" s="50" t="s">
        <v>196</v>
      </c>
      <c r="B278" s="51" t="s">
        <v>6</v>
      </c>
      <c r="C278" s="52" t="s">
        <v>365</v>
      </c>
      <c r="D278" s="52" t="s">
        <v>267</v>
      </c>
      <c r="E278" s="5"/>
      <c r="F278" s="26">
        <f t="shared" si="3"/>
        <v>1300000</v>
      </c>
    </row>
    <row r="279" spans="1:6" ht="12">
      <c r="A279" s="42" t="s">
        <v>45</v>
      </c>
      <c r="B279" s="4" t="s">
        <v>6</v>
      </c>
      <c r="C279" s="5" t="s">
        <v>365</v>
      </c>
      <c r="D279" s="5" t="s">
        <v>267</v>
      </c>
      <c r="E279" s="5" t="s">
        <v>112</v>
      </c>
      <c r="F279" s="28">
        <f t="shared" si="3"/>
        <v>1300000</v>
      </c>
    </row>
    <row r="280" spans="1:6" ht="12">
      <c r="A280" s="42" t="s">
        <v>114</v>
      </c>
      <c r="B280" s="4" t="s">
        <v>6</v>
      </c>
      <c r="C280" s="5" t="s">
        <v>365</v>
      </c>
      <c r="D280" s="5" t="s">
        <v>267</v>
      </c>
      <c r="E280" s="5" t="s">
        <v>113</v>
      </c>
      <c r="F280" s="29">
        <v>1300000</v>
      </c>
    </row>
    <row r="281" spans="1:6" ht="12">
      <c r="A281" s="37" t="s">
        <v>32</v>
      </c>
      <c r="B281" s="12" t="s">
        <v>6</v>
      </c>
      <c r="C281" s="13" t="s">
        <v>33</v>
      </c>
      <c r="D281" s="8"/>
      <c r="E281" s="8"/>
      <c r="F281" s="32">
        <f aca="true" t="shared" si="4" ref="F281:F288">F282</f>
        <v>269659</v>
      </c>
    </row>
    <row r="282" spans="1:6" ht="36">
      <c r="A282" s="30" t="s">
        <v>304</v>
      </c>
      <c r="B282" s="51" t="s">
        <v>6</v>
      </c>
      <c r="C282" s="52" t="s">
        <v>33</v>
      </c>
      <c r="D282" s="52" t="s">
        <v>173</v>
      </c>
      <c r="E282" s="52"/>
      <c r="F282" s="26">
        <f t="shared" si="4"/>
        <v>269659</v>
      </c>
    </row>
    <row r="283" spans="1:6" ht="24">
      <c r="A283" s="49" t="s">
        <v>172</v>
      </c>
      <c r="B283" s="51" t="s">
        <v>6</v>
      </c>
      <c r="C283" s="52" t="s">
        <v>33</v>
      </c>
      <c r="D283" s="52" t="s">
        <v>174</v>
      </c>
      <c r="E283" s="52"/>
      <c r="F283" s="26">
        <f>F284+F287+F290</f>
        <v>269659</v>
      </c>
    </row>
    <row r="284" spans="1:6" ht="12">
      <c r="A284" s="49" t="s">
        <v>294</v>
      </c>
      <c r="B284" s="51" t="s">
        <v>6</v>
      </c>
      <c r="C284" s="52" t="s">
        <v>33</v>
      </c>
      <c r="D284" s="52" t="s">
        <v>295</v>
      </c>
      <c r="E284" s="5"/>
      <c r="F284" s="26">
        <f t="shared" si="4"/>
        <v>100000</v>
      </c>
    </row>
    <row r="285" spans="1:6" ht="24">
      <c r="A285" s="42" t="s">
        <v>61</v>
      </c>
      <c r="B285" s="4" t="s">
        <v>6</v>
      </c>
      <c r="C285" s="5" t="s">
        <v>33</v>
      </c>
      <c r="D285" s="5" t="s">
        <v>295</v>
      </c>
      <c r="E285" s="5" t="s">
        <v>53</v>
      </c>
      <c r="F285" s="28">
        <f t="shared" si="4"/>
        <v>100000</v>
      </c>
    </row>
    <row r="286" spans="1:6" ht="24">
      <c r="A286" s="42" t="s">
        <v>62</v>
      </c>
      <c r="B286" s="4" t="s">
        <v>6</v>
      </c>
      <c r="C286" s="5" t="s">
        <v>33</v>
      </c>
      <c r="D286" s="5" t="s">
        <v>295</v>
      </c>
      <c r="E286" s="5" t="s">
        <v>54</v>
      </c>
      <c r="F286" s="29">
        <v>100000</v>
      </c>
    </row>
    <row r="287" spans="1:6" ht="12">
      <c r="A287" s="49" t="s">
        <v>88</v>
      </c>
      <c r="B287" s="51" t="s">
        <v>6</v>
      </c>
      <c r="C287" s="52" t="s">
        <v>33</v>
      </c>
      <c r="D287" s="52" t="s">
        <v>175</v>
      </c>
      <c r="E287" s="5"/>
      <c r="F287" s="26">
        <f t="shared" si="4"/>
        <v>93359</v>
      </c>
    </row>
    <row r="288" spans="1:6" ht="24">
      <c r="A288" s="42" t="s">
        <v>61</v>
      </c>
      <c r="B288" s="4" t="s">
        <v>6</v>
      </c>
      <c r="C288" s="5" t="s">
        <v>33</v>
      </c>
      <c r="D288" s="5" t="s">
        <v>175</v>
      </c>
      <c r="E288" s="5" t="s">
        <v>53</v>
      </c>
      <c r="F288" s="28">
        <f t="shared" si="4"/>
        <v>93359</v>
      </c>
    </row>
    <row r="289" spans="1:6" ht="24">
      <c r="A289" s="42" t="s">
        <v>62</v>
      </c>
      <c r="B289" s="4" t="s">
        <v>6</v>
      </c>
      <c r="C289" s="5" t="s">
        <v>33</v>
      </c>
      <c r="D289" s="5" t="s">
        <v>175</v>
      </c>
      <c r="E289" s="5" t="s">
        <v>54</v>
      </c>
      <c r="F289" s="29">
        <v>93359</v>
      </c>
    </row>
    <row r="290" spans="1:6" ht="12">
      <c r="A290" s="49" t="s">
        <v>176</v>
      </c>
      <c r="B290" s="51" t="s">
        <v>6</v>
      </c>
      <c r="C290" s="52" t="s">
        <v>33</v>
      </c>
      <c r="D290" s="52" t="s">
        <v>212</v>
      </c>
      <c r="E290" s="52"/>
      <c r="F290" s="26">
        <f>F291</f>
        <v>76300</v>
      </c>
    </row>
    <row r="291" spans="1:6" ht="48">
      <c r="A291" s="6" t="s">
        <v>77</v>
      </c>
      <c r="B291" s="4" t="s">
        <v>6</v>
      </c>
      <c r="C291" s="5" t="s">
        <v>33</v>
      </c>
      <c r="D291" s="5" t="s">
        <v>212</v>
      </c>
      <c r="E291" s="5" t="s">
        <v>50</v>
      </c>
      <c r="F291" s="28">
        <f>F292</f>
        <v>76300</v>
      </c>
    </row>
    <row r="292" spans="1:6" ht="12">
      <c r="A292" s="6" t="s">
        <v>78</v>
      </c>
      <c r="B292" s="4" t="s">
        <v>6</v>
      </c>
      <c r="C292" s="5" t="s">
        <v>33</v>
      </c>
      <c r="D292" s="5" t="s">
        <v>212</v>
      </c>
      <c r="E292" s="5" t="s">
        <v>79</v>
      </c>
      <c r="F292" s="29">
        <v>76300</v>
      </c>
    </row>
    <row r="293" spans="1:6" ht="12">
      <c r="A293" s="1" t="s">
        <v>34</v>
      </c>
      <c r="B293" s="2" t="s">
        <v>6</v>
      </c>
      <c r="C293" s="3" t="s">
        <v>35</v>
      </c>
      <c r="D293" s="9"/>
      <c r="E293" s="9"/>
      <c r="F293" s="25">
        <f>F294</f>
        <v>26154584</v>
      </c>
    </row>
    <row r="294" spans="1:6" ht="12">
      <c r="A294" s="37" t="s">
        <v>36</v>
      </c>
      <c r="B294" s="12" t="s">
        <v>6</v>
      </c>
      <c r="C294" s="13" t="s">
        <v>37</v>
      </c>
      <c r="D294" s="8"/>
      <c r="E294" s="8"/>
      <c r="F294" s="32">
        <f>F295</f>
        <v>26154584</v>
      </c>
    </row>
    <row r="295" spans="1:6" ht="24">
      <c r="A295" s="30" t="s">
        <v>178</v>
      </c>
      <c r="B295" s="51" t="s">
        <v>6</v>
      </c>
      <c r="C295" s="52" t="s">
        <v>37</v>
      </c>
      <c r="D295" s="52" t="s">
        <v>177</v>
      </c>
      <c r="E295" s="5"/>
      <c r="F295" s="26">
        <f>F296</f>
        <v>26154584</v>
      </c>
    </row>
    <row r="296" spans="1:6" ht="24">
      <c r="A296" s="49" t="s">
        <v>245</v>
      </c>
      <c r="B296" s="51" t="s">
        <v>6</v>
      </c>
      <c r="C296" s="52" t="s">
        <v>37</v>
      </c>
      <c r="D296" s="52" t="s">
        <v>243</v>
      </c>
      <c r="E296" s="5"/>
      <c r="F296" s="26">
        <f>F297+F304+F307</f>
        <v>26154584</v>
      </c>
    </row>
    <row r="297" spans="1:6" ht="24">
      <c r="A297" s="49" t="s">
        <v>76</v>
      </c>
      <c r="B297" s="51" t="s">
        <v>6</v>
      </c>
      <c r="C297" s="52" t="s">
        <v>37</v>
      </c>
      <c r="D297" s="52" t="s">
        <v>247</v>
      </c>
      <c r="E297" s="52"/>
      <c r="F297" s="26">
        <f>F298+F300+F302</f>
        <v>18064844</v>
      </c>
    </row>
    <row r="298" spans="1:6" ht="48">
      <c r="A298" s="6" t="s">
        <v>77</v>
      </c>
      <c r="B298" s="4" t="s">
        <v>6</v>
      </c>
      <c r="C298" s="5" t="s">
        <v>37</v>
      </c>
      <c r="D298" s="5" t="s">
        <v>247</v>
      </c>
      <c r="E298" s="5" t="s">
        <v>50</v>
      </c>
      <c r="F298" s="28">
        <f>F299</f>
        <v>14561344</v>
      </c>
    </row>
    <row r="299" spans="1:6" ht="12">
      <c r="A299" s="6" t="s">
        <v>78</v>
      </c>
      <c r="B299" s="4" t="s">
        <v>6</v>
      </c>
      <c r="C299" s="5" t="s">
        <v>37</v>
      </c>
      <c r="D299" s="5" t="s">
        <v>247</v>
      </c>
      <c r="E299" s="5" t="s">
        <v>79</v>
      </c>
      <c r="F299" s="29">
        <v>14561344</v>
      </c>
    </row>
    <row r="300" spans="1:6" ht="24">
      <c r="A300" s="42" t="s">
        <v>61</v>
      </c>
      <c r="B300" s="4" t="s">
        <v>6</v>
      </c>
      <c r="C300" s="5" t="s">
        <v>37</v>
      </c>
      <c r="D300" s="5" t="s">
        <v>247</v>
      </c>
      <c r="E300" s="5" t="s">
        <v>53</v>
      </c>
      <c r="F300" s="28">
        <f>F301</f>
        <v>3502500</v>
      </c>
    </row>
    <row r="301" spans="1:6" ht="24">
      <c r="A301" s="42" t="s">
        <v>62</v>
      </c>
      <c r="B301" s="4" t="s">
        <v>6</v>
      </c>
      <c r="C301" s="5" t="s">
        <v>37</v>
      </c>
      <c r="D301" s="5" t="s">
        <v>247</v>
      </c>
      <c r="E301" s="5" t="s">
        <v>54</v>
      </c>
      <c r="F301" s="29">
        <v>3502500</v>
      </c>
    </row>
    <row r="302" spans="1:6" ht="12">
      <c r="A302" s="44" t="s">
        <v>45</v>
      </c>
      <c r="B302" s="4" t="s">
        <v>6</v>
      </c>
      <c r="C302" s="5" t="s">
        <v>37</v>
      </c>
      <c r="D302" s="5" t="s">
        <v>247</v>
      </c>
      <c r="E302" s="4" t="s">
        <v>55</v>
      </c>
      <c r="F302" s="28">
        <f>F303</f>
        <v>1000</v>
      </c>
    </row>
    <row r="303" spans="1:6" ht="12">
      <c r="A303" s="44" t="s">
        <v>63</v>
      </c>
      <c r="B303" s="4" t="s">
        <v>6</v>
      </c>
      <c r="C303" s="5" t="s">
        <v>37</v>
      </c>
      <c r="D303" s="5" t="s">
        <v>247</v>
      </c>
      <c r="E303" s="4" t="s">
        <v>56</v>
      </c>
      <c r="F303" s="29">
        <v>1000</v>
      </c>
    </row>
    <row r="304" spans="1:6" ht="12">
      <c r="A304" s="49" t="s">
        <v>84</v>
      </c>
      <c r="B304" s="51" t="s">
        <v>6</v>
      </c>
      <c r="C304" s="52" t="s">
        <v>37</v>
      </c>
      <c r="D304" s="52" t="s">
        <v>244</v>
      </c>
      <c r="E304" s="5"/>
      <c r="F304" s="26">
        <f>F305</f>
        <v>5389740</v>
      </c>
    </row>
    <row r="305" spans="1:6" ht="24">
      <c r="A305" s="42" t="s">
        <v>61</v>
      </c>
      <c r="B305" s="4" t="s">
        <v>6</v>
      </c>
      <c r="C305" s="5" t="s">
        <v>37</v>
      </c>
      <c r="D305" s="5" t="s">
        <v>244</v>
      </c>
      <c r="E305" s="5" t="s">
        <v>53</v>
      </c>
      <c r="F305" s="28">
        <f>F306</f>
        <v>5389740</v>
      </c>
    </row>
    <row r="306" spans="1:6" ht="24">
      <c r="A306" s="42" t="s">
        <v>62</v>
      </c>
      <c r="B306" s="4" t="s">
        <v>6</v>
      </c>
      <c r="C306" s="5" t="s">
        <v>37</v>
      </c>
      <c r="D306" s="5" t="s">
        <v>244</v>
      </c>
      <c r="E306" s="5" t="s">
        <v>54</v>
      </c>
      <c r="F306" s="29">
        <v>5389740</v>
      </c>
    </row>
    <row r="307" spans="1:6" ht="24">
      <c r="A307" s="49" t="s">
        <v>85</v>
      </c>
      <c r="B307" s="51" t="s">
        <v>6</v>
      </c>
      <c r="C307" s="52" t="s">
        <v>37</v>
      </c>
      <c r="D307" s="52" t="s">
        <v>246</v>
      </c>
      <c r="E307" s="5"/>
      <c r="F307" s="26">
        <f>F308</f>
        <v>2700000</v>
      </c>
    </row>
    <row r="308" spans="1:6" ht="24">
      <c r="A308" s="42" t="s">
        <v>61</v>
      </c>
      <c r="B308" s="4" t="s">
        <v>6</v>
      </c>
      <c r="C308" s="5" t="s">
        <v>37</v>
      </c>
      <c r="D308" s="5" t="s">
        <v>246</v>
      </c>
      <c r="E308" s="5" t="s">
        <v>53</v>
      </c>
      <c r="F308" s="28">
        <f>F309</f>
        <v>2700000</v>
      </c>
    </row>
    <row r="309" spans="1:6" ht="24">
      <c r="A309" s="42" t="s">
        <v>62</v>
      </c>
      <c r="B309" s="4" t="s">
        <v>6</v>
      </c>
      <c r="C309" s="5" t="s">
        <v>37</v>
      </c>
      <c r="D309" s="5" t="s">
        <v>246</v>
      </c>
      <c r="E309" s="5" t="s">
        <v>54</v>
      </c>
      <c r="F309" s="29">
        <v>2700000</v>
      </c>
    </row>
    <row r="310" spans="1:6" ht="12">
      <c r="A310" s="1" t="s">
        <v>38</v>
      </c>
      <c r="B310" s="2" t="s">
        <v>6</v>
      </c>
      <c r="C310" s="3" t="s">
        <v>39</v>
      </c>
      <c r="D310" s="9"/>
      <c r="E310" s="9"/>
      <c r="F310" s="25">
        <f>F311+F318</f>
        <v>1505000</v>
      </c>
    </row>
    <row r="311" spans="1:6" ht="12">
      <c r="A311" s="37" t="s">
        <v>40</v>
      </c>
      <c r="B311" s="12" t="s">
        <v>6</v>
      </c>
      <c r="C311" s="13" t="s">
        <v>41</v>
      </c>
      <c r="D311" s="13"/>
      <c r="E311" s="13"/>
      <c r="F311" s="32">
        <f aca="true" t="shared" si="5" ref="F311:F316">F312</f>
        <v>15000</v>
      </c>
    </row>
    <row r="312" spans="1:6" ht="24">
      <c r="A312" s="30" t="s">
        <v>71</v>
      </c>
      <c r="B312" s="51" t="s">
        <v>6</v>
      </c>
      <c r="C312" s="52" t="s">
        <v>41</v>
      </c>
      <c r="D312" s="52" t="s">
        <v>180</v>
      </c>
      <c r="E312" s="5"/>
      <c r="F312" s="26">
        <f t="shared" si="5"/>
        <v>15000</v>
      </c>
    </row>
    <row r="313" spans="1:6" ht="36">
      <c r="A313" s="30" t="s">
        <v>179</v>
      </c>
      <c r="B313" s="51" t="s">
        <v>6</v>
      </c>
      <c r="C313" s="52" t="s">
        <v>41</v>
      </c>
      <c r="D313" s="52" t="s">
        <v>181</v>
      </c>
      <c r="E313" s="5"/>
      <c r="F313" s="28">
        <f t="shared" si="5"/>
        <v>15000</v>
      </c>
    </row>
    <row r="314" spans="1:6" ht="24">
      <c r="A314" s="14" t="s">
        <v>187</v>
      </c>
      <c r="B314" s="51" t="s">
        <v>6</v>
      </c>
      <c r="C314" s="52" t="s">
        <v>41</v>
      </c>
      <c r="D314" s="52" t="s">
        <v>182</v>
      </c>
      <c r="E314" s="5"/>
      <c r="F314" s="28">
        <f t="shared" si="5"/>
        <v>15000</v>
      </c>
    </row>
    <row r="315" spans="1:6" ht="96">
      <c r="A315" s="50" t="s">
        <v>189</v>
      </c>
      <c r="B315" s="51" t="s">
        <v>6</v>
      </c>
      <c r="C315" s="52" t="s">
        <v>41</v>
      </c>
      <c r="D315" s="52" t="s">
        <v>275</v>
      </c>
      <c r="E315" s="5"/>
      <c r="F315" s="28">
        <f t="shared" si="5"/>
        <v>15000</v>
      </c>
    </row>
    <row r="316" spans="1:6" ht="12">
      <c r="A316" s="42" t="s">
        <v>45</v>
      </c>
      <c r="B316" s="4" t="s">
        <v>6</v>
      </c>
      <c r="C316" s="5" t="s">
        <v>41</v>
      </c>
      <c r="D316" s="5" t="s">
        <v>275</v>
      </c>
      <c r="E316" s="5" t="s">
        <v>112</v>
      </c>
      <c r="F316" s="28">
        <f t="shared" si="5"/>
        <v>15000</v>
      </c>
    </row>
    <row r="317" spans="1:6" ht="12">
      <c r="A317" s="42" t="s">
        <v>114</v>
      </c>
      <c r="B317" s="4" t="s">
        <v>6</v>
      </c>
      <c r="C317" s="5" t="s">
        <v>41</v>
      </c>
      <c r="D317" s="5" t="s">
        <v>275</v>
      </c>
      <c r="E317" s="5" t="s">
        <v>113</v>
      </c>
      <c r="F317" s="29">
        <v>15000</v>
      </c>
    </row>
    <row r="318" spans="1:6" ht="12">
      <c r="A318" s="37" t="s">
        <v>276</v>
      </c>
      <c r="B318" s="12" t="s">
        <v>6</v>
      </c>
      <c r="C318" s="13" t="s">
        <v>277</v>
      </c>
      <c r="D318" s="13"/>
      <c r="E318" s="8"/>
      <c r="F318" s="32">
        <f>F319+F339</f>
        <v>1490000</v>
      </c>
    </row>
    <row r="319" spans="1:6" ht="24">
      <c r="A319" s="30" t="s">
        <v>71</v>
      </c>
      <c r="B319" s="51" t="s">
        <v>6</v>
      </c>
      <c r="C319" s="52" t="s">
        <v>277</v>
      </c>
      <c r="D319" s="52" t="s">
        <v>180</v>
      </c>
      <c r="E319" s="5"/>
      <c r="F319" s="26">
        <f>F320+F332</f>
        <v>649000</v>
      </c>
    </row>
    <row r="320" spans="1:6" ht="36">
      <c r="A320" s="30" t="s">
        <v>179</v>
      </c>
      <c r="B320" s="51" t="s">
        <v>6</v>
      </c>
      <c r="C320" s="52" t="s">
        <v>277</v>
      </c>
      <c r="D320" s="52" t="s">
        <v>181</v>
      </c>
      <c r="E320" s="5"/>
      <c r="F320" s="26">
        <f>+F321</f>
        <v>362000</v>
      </c>
    </row>
    <row r="321" spans="1:6" ht="24">
      <c r="A321" s="14" t="s">
        <v>187</v>
      </c>
      <c r="B321" s="51" t="s">
        <v>6</v>
      </c>
      <c r="C321" s="52" t="s">
        <v>277</v>
      </c>
      <c r="D321" s="52" t="s">
        <v>182</v>
      </c>
      <c r="E321" s="5"/>
      <c r="F321" s="26">
        <f>F322+F327</f>
        <v>362000</v>
      </c>
    </row>
    <row r="322" spans="1:6" ht="36">
      <c r="A322" s="14" t="s">
        <v>248</v>
      </c>
      <c r="B322" s="51" t="s">
        <v>6</v>
      </c>
      <c r="C322" s="52" t="s">
        <v>277</v>
      </c>
      <c r="D322" s="52" t="s">
        <v>264</v>
      </c>
      <c r="E322" s="5"/>
      <c r="F322" s="26">
        <f>F323+F325</f>
        <v>70000</v>
      </c>
    </row>
    <row r="323" spans="1:6" ht="24">
      <c r="A323" s="42" t="s">
        <v>61</v>
      </c>
      <c r="B323" s="4" t="s">
        <v>6</v>
      </c>
      <c r="C323" s="5" t="s">
        <v>277</v>
      </c>
      <c r="D323" s="5" t="s">
        <v>264</v>
      </c>
      <c r="E323" s="5" t="s">
        <v>53</v>
      </c>
      <c r="F323" s="28">
        <f>F324</f>
        <v>60000</v>
      </c>
    </row>
    <row r="324" spans="1:6" ht="24">
      <c r="A324" s="42" t="s">
        <v>62</v>
      </c>
      <c r="B324" s="4" t="s">
        <v>6</v>
      </c>
      <c r="C324" s="5" t="s">
        <v>277</v>
      </c>
      <c r="D324" s="5" t="s">
        <v>264</v>
      </c>
      <c r="E324" s="5" t="s">
        <v>54</v>
      </c>
      <c r="F324" s="29">
        <v>60000</v>
      </c>
    </row>
    <row r="325" spans="1:6" ht="12">
      <c r="A325" s="47" t="s">
        <v>93</v>
      </c>
      <c r="B325" s="4" t="s">
        <v>6</v>
      </c>
      <c r="C325" s="5" t="s">
        <v>277</v>
      </c>
      <c r="D325" s="5" t="s">
        <v>264</v>
      </c>
      <c r="E325" s="5" t="s">
        <v>92</v>
      </c>
      <c r="F325" s="28">
        <f>F326</f>
        <v>10000</v>
      </c>
    </row>
    <row r="326" spans="1:6" ht="12">
      <c r="A326" s="47" t="s">
        <v>94</v>
      </c>
      <c r="B326" s="4" t="s">
        <v>6</v>
      </c>
      <c r="C326" s="5" t="s">
        <v>277</v>
      </c>
      <c r="D326" s="5" t="s">
        <v>264</v>
      </c>
      <c r="E326" s="5" t="s">
        <v>91</v>
      </c>
      <c r="F326" s="29">
        <v>10000</v>
      </c>
    </row>
    <row r="327" spans="1:6" ht="24">
      <c r="A327" s="14" t="s">
        <v>188</v>
      </c>
      <c r="B327" s="51" t="s">
        <v>6</v>
      </c>
      <c r="C327" s="52" t="s">
        <v>277</v>
      </c>
      <c r="D327" s="52" t="s">
        <v>265</v>
      </c>
      <c r="E327" s="52"/>
      <c r="F327" s="26">
        <f>F328+F330</f>
        <v>292000</v>
      </c>
    </row>
    <row r="328" spans="1:6" ht="24">
      <c r="A328" s="42" t="s">
        <v>61</v>
      </c>
      <c r="B328" s="4" t="s">
        <v>6</v>
      </c>
      <c r="C328" s="5" t="s">
        <v>277</v>
      </c>
      <c r="D328" s="5" t="s">
        <v>265</v>
      </c>
      <c r="E328" s="5" t="s">
        <v>53</v>
      </c>
      <c r="F328" s="28">
        <f>F329</f>
        <v>280000</v>
      </c>
    </row>
    <row r="329" spans="1:6" ht="24">
      <c r="A329" s="42" t="s">
        <v>62</v>
      </c>
      <c r="B329" s="4" t="s">
        <v>6</v>
      </c>
      <c r="C329" s="5" t="s">
        <v>277</v>
      </c>
      <c r="D329" s="5" t="s">
        <v>265</v>
      </c>
      <c r="E329" s="5" t="s">
        <v>54</v>
      </c>
      <c r="F329" s="29">
        <v>280000</v>
      </c>
    </row>
    <row r="330" spans="1:6" ht="12">
      <c r="A330" s="47" t="s">
        <v>93</v>
      </c>
      <c r="B330" s="4" t="s">
        <v>6</v>
      </c>
      <c r="C330" s="5" t="s">
        <v>277</v>
      </c>
      <c r="D330" s="5" t="s">
        <v>265</v>
      </c>
      <c r="E330" s="5" t="s">
        <v>92</v>
      </c>
      <c r="F330" s="28">
        <f>F331</f>
        <v>12000</v>
      </c>
    </row>
    <row r="331" spans="1:6" ht="12">
      <c r="A331" s="47" t="s">
        <v>94</v>
      </c>
      <c r="B331" s="4" t="s">
        <v>6</v>
      </c>
      <c r="C331" s="5" t="s">
        <v>277</v>
      </c>
      <c r="D331" s="5" t="s">
        <v>265</v>
      </c>
      <c r="E331" s="5" t="s">
        <v>91</v>
      </c>
      <c r="F331" s="29">
        <v>12000</v>
      </c>
    </row>
    <row r="332" spans="1:6" ht="24">
      <c r="A332" s="30" t="s">
        <v>183</v>
      </c>
      <c r="B332" s="51" t="s">
        <v>6</v>
      </c>
      <c r="C332" s="52" t="s">
        <v>277</v>
      </c>
      <c r="D332" s="52" t="s">
        <v>184</v>
      </c>
      <c r="E332" s="5"/>
      <c r="F332" s="26">
        <f>F333</f>
        <v>287000</v>
      </c>
    </row>
    <row r="333" spans="1:6" ht="24">
      <c r="A333" s="50" t="s">
        <v>185</v>
      </c>
      <c r="B333" s="51" t="s">
        <v>6</v>
      </c>
      <c r="C333" s="52" t="s">
        <v>277</v>
      </c>
      <c r="D333" s="52" t="s">
        <v>214</v>
      </c>
      <c r="E333" s="5"/>
      <c r="F333" s="26">
        <f>F334</f>
        <v>287000</v>
      </c>
    </row>
    <row r="334" spans="1:6" ht="12">
      <c r="A334" s="14" t="s">
        <v>186</v>
      </c>
      <c r="B334" s="51" t="s">
        <v>6</v>
      </c>
      <c r="C334" s="52" t="s">
        <v>277</v>
      </c>
      <c r="D334" s="52" t="s">
        <v>266</v>
      </c>
      <c r="E334" s="5"/>
      <c r="F334" s="26">
        <f>F335+F337</f>
        <v>287000</v>
      </c>
    </row>
    <row r="335" spans="1:6" ht="24">
      <c r="A335" s="42" t="s">
        <v>61</v>
      </c>
      <c r="B335" s="4" t="s">
        <v>6</v>
      </c>
      <c r="C335" s="5" t="s">
        <v>277</v>
      </c>
      <c r="D335" s="5" t="s">
        <v>266</v>
      </c>
      <c r="E335" s="5" t="s">
        <v>53</v>
      </c>
      <c r="F335" s="28">
        <f>F336</f>
        <v>92000</v>
      </c>
    </row>
    <row r="336" spans="1:6" ht="24">
      <c r="A336" s="42" t="s">
        <v>62</v>
      </c>
      <c r="B336" s="4" t="s">
        <v>6</v>
      </c>
      <c r="C336" s="5" t="s">
        <v>277</v>
      </c>
      <c r="D336" s="5" t="s">
        <v>266</v>
      </c>
      <c r="E336" s="5" t="s">
        <v>54</v>
      </c>
      <c r="F336" s="29">
        <v>92000</v>
      </c>
    </row>
    <row r="337" spans="1:6" ht="12">
      <c r="A337" s="47" t="s">
        <v>93</v>
      </c>
      <c r="B337" s="5" t="s">
        <v>6</v>
      </c>
      <c r="C337" s="5" t="s">
        <v>277</v>
      </c>
      <c r="D337" s="5" t="s">
        <v>266</v>
      </c>
      <c r="E337" s="5" t="s">
        <v>92</v>
      </c>
      <c r="F337" s="28">
        <f>F338</f>
        <v>195000</v>
      </c>
    </row>
    <row r="338" spans="1:6" ht="12">
      <c r="A338" s="47" t="s">
        <v>94</v>
      </c>
      <c r="B338" s="5" t="s">
        <v>6</v>
      </c>
      <c r="C338" s="5" t="s">
        <v>277</v>
      </c>
      <c r="D338" s="5" t="s">
        <v>266</v>
      </c>
      <c r="E338" s="5" t="s">
        <v>91</v>
      </c>
      <c r="F338" s="29">
        <v>195000</v>
      </c>
    </row>
    <row r="339" spans="1:6" ht="36">
      <c r="A339" s="30" t="s">
        <v>65</v>
      </c>
      <c r="B339" s="53" t="s">
        <v>6</v>
      </c>
      <c r="C339" s="52" t="s">
        <v>277</v>
      </c>
      <c r="D339" s="51" t="s">
        <v>126</v>
      </c>
      <c r="E339" s="4"/>
      <c r="F339" s="26">
        <f>F340</f>
        <v>841000</v>
      </c>
    </row>
    <row r="340" spans="1:6" ht="36">
      <c r="A340" s="57" t="s">
        <v>125</v>
      </c>
      <c r="B340" s="53" t="s">
        <v>6</v>
      </c>
      <c r="C340" s="52" t="s">
        <v>277</v>
      </c>
      <c r="D340" s="51" t="s">
        <v>127</v>
      </c>
      <c r="E340" s="4"/>
      <c r="F340" s="26">
        <f>F341</f>
        <v>841000</v>
      </c>
    </row>
    <row r="341" spans="1:6" ht="24">
      <c r="A341" s="57" t="s">
        <v>328</v>
      </c>
      <c r="B341" s="51" t="s">
        <v>6</v>
      </c>
      <c r="C341" s="52" t="s">
        <v>277</v>
      </c>
      <c r="D341" s="51" t="s">
        <v>329</v>
      </c>
      <c r="E341" s="51"/>
      <c r="F341" s="26">
        <f>F342</f>
        <v>841000</v>
      </c>
    </row>
    <row r="342" spans="1:6" ht="12">
      <c r="A342" s="43" t="s">
        <v>93</v>
      </c>
      <c r="B342" s="4" t="s">
        <v>6</v>
      </c>
      <c r="C342" s="5" t="s">
        <v>277</v>
      </c>
      <c r="D342" s="4" t="s">
        <v>329</v>
      </c>
      <c r="E342" s="5" t="s">
        <v>92</v>
      </c>
      <c r="F342" s="28">
        <f>F343</f>
        <v>841000</v>
      </c>
    </row>
    <row r="343" spans="1:6" ht="12">
      <c r="A343" s="43" t="s">
        <v>330</v>
      </c>
      <c r="B343" s="4" t="s">
        <v>6</v>
      </c>
      <c r="C343" s="5" t="s">
        <v>277</v>
      </c>
      <c r="D343" s="4" t="s">
        <v>329</v>
      </c>
      <c r="E343" s="5" t="s">
        <v>331</v>
      </c>
      <c r="F343" s="29">
        <v>841000</v>
      </c>
    </row>
    <row r="344" spans="1:6" ht="12">
      <c r="A344" s="1" t="s">
        <v>42</v>
      </c>
      <c r="B344" s="2" t="s">
        <v>6</v>
      </c>
      <c r="C344" s="3" t="s">
        <v>43</v>
      </c>
      <c r="D344" s="9"/>
      <c r="E344" s="9"/>
      <c r="F344" s="25">
        <f>F345</f>
        <v>5893661</v>
      </c>
    </row>
    <row r="345" spans="1:6" ht="12">
      <c r="A345" s="37" t="s">
        <v>89</v>
      </c>
      <c r="B345" s="12" t="s">
        <v>6</v>
      </c>
      <c r="C345" s="13" t="s">
        <v>44</v>
      </c>
      <c r="D345" s="8"/>
      <c r="E345" s="8"/>
      <c r="F345" s="32">
        <f>F346</f>
        <v>5893661</v>
      </c>
    </row>
    <row r="346" spans="1:6" ht="36">
      <c r="A346" s="30" t="s">
        <v>72</v>
      </c>
      <c r="B346" s="51" t="s">
        <v>6</v>
      </c>
      <c r="C346" s="52" t="s">
        <v>44</v>
      </c>
      <c r="D346" s="52" t="s">
        <v>190</v>
      </c>
      <c r="E346" s="5"/>
      <c r="F346" s="26">
        <f>F347</f>
        <v>5893661</v>
      </c>
    </row>
    <row r="347" spans="1:6" ht="36">
      <c r="A347" s="60" t="s">
        <v>249</v>
      </c>
      <c r="B347" s="51" t="s">
        <v>6</v>
      </c>
      <c r="C347" s="52" t="s">
        <v>44</v>
      </c>
      <c r="D347" s="52" t="s">
        <v>191</v>
      </c>
      <c r="E347" s="5"/>
      <c r="F347" s="26">
        <f>+F358+F355+F348</f>
        <v>5893661</v>
      </c>
    </row>
    <row r="348" spans="1:6" ht="24">
      <c r="A348" s="49" t="s">
        <v>76</v>
      </c>
      <c r="B348" s="51" t="s">
        <v>6</v>
      </c>
      <c r="C348" s="52" t="s">
        <v>44</v>
      </c>
      <c r="D348" s="52" t="s">
        <v>194</v>
      </c>
      <c r="E348" s="52"/>
      <c r="F348" s="26">
        <f>F349+F351+F353</f>
        <v>5176661</v>
      </c>
    </row>
    <row r="349" spans="1:6" ht="48">
      <c r="A349" s="6" t="s">
        <v>77</v>
      </c>
      <c r="B349" s="4" t="s">
        <v>6</v>
      </c>
      <c r="C349" s="5" t="s">
        <v>44</v>
      </c>
      <c r="D349" s="5" t="s">
        <v>194</v>
      </c>
      <c r="E349" s="5" t="s">
        <v>50</v>
      </c>
      <c r="F349" s="28">
        <f>F350</f>
        <v>4854661</v>
      </c>
    </row>
    <row r="350" spans="1:6" ht="12">
      <c r="A350" s="6" t="s">
        <v>78</v>
      </c>
      <c r="B350" s="4" t="s">
        <v>6</v>
      </c>
      <c r="C350" s="5" t="s">
        <v>44</v>
      </c>
      <c r="D350" s="5" t="s">
        <v>194</v>
      </c>
      <c r="E350" s="5" t="s">
        <v>79</v>
      </c>
      <c r="F350" s="29">
        <v>4854661</v>
      </c>
    </row>
    <row r="351" spans="1:6" ht="24">
      <c r="A351" s="42" t="s">
        <v>61</v>
      </c>
      <c r="B351" s="4" t="s">
        <v>6</v>
      </c>
      <c r="C351" s="5" t="s">
        <v>44</v>
      </c>
      <c r="D351" s="5" t="s">
        <v>194</v>
      </c>
      <c r="E351" s="5" t="s">
        <v>53</v>
      </c>
      <c r="F351" s="61">
        <f>F352</f>
        <v>297042.48</v>
      </c>
    </row>
    <row r="352" spans="1:6" ht="24">
      <c r="A352" s="42" t="s">
        <v>62</v>
      </c>
      <c r="B352" s="4" t="s">
        <v>6</v>
      </c>
      <c r="C352" s="5" t="s">
        <v>44</v>
      </c>
      <c r="D352" s="5" t="s">
        <v>194</v>
      </c>
      <c r="E352" s="5" t="s">
        <v>54</v>
      </c>
      <c r="F352" s="29">
        <v>297042.48</v>
      </c>
    </row>
    <row r="353" spans="1:6" ht="12">
      <c r="A353" s="42" t="s">
        <v>45</v>
      </c>
      <c r="B353" s="4" t="s">
        <v>6</v>
      </c>
      <c r="C353" s="5" t="s">
        <v>44</v>
      </c>
      <c r="D353" s="5" t="s">
        <v>194</v>
      </c>
      <c r="E353" s="5">
        <v>800</v>
      </c>
      <c r="F353" s="61">
        <f>F354</f>
        <v>24957.52</v>
      </c>
    </row>
    <row r="354" spans="1:6" ht="12">
      <c r="A354" s="42" t="s">
        <v>63</v>
      </c>
      <c r="B354" s="4" t="s">
        <v>6</v>
      </c>
      <c r="C354" s="5" t="s">
        <v>44</v>
      </c>
      <c r="D354" s="5" t="s">
        <v>194</v>
      </c>
      <c r="E354" s="5" t="s">
        <v>56</v>
      </c>
      <c r="F354" s="29">
        <v>24957.52</v>
      </c>
    </row>
    <row r="355" spans="1:6" ht="12">
      <c r="A355" s="50" t="s">
        <v>251</v>
      </c>
      <c r="B355" s="51" t="s">
        <v>6</v>
      </c>
      <c r="C355" s="52" t="s">
        <v>44</v>
      </c>
      <c r="D355" s="52" t="s">
        <v>250</v>
      </c>
      <c r="E355" s="52"/>
      <c r="F355" s="26">
        <f>F356</f>
        <v>42000</v>
      </c>
    </row>
    <row r="356" spans="1:6" ht="24">
      <c r="A356" s="42" t="s">
        <v>61</v>
      </c>
      <c r="B356" s="4" t="s">
        <v>6</v>
      </c>
      <c r="C356" s="5" t="s">
        <v>44</v>
      </c>
      <c r="D356" s="5" t="s">
        <v>250</v>
      </c>
      <c r="E356" s="5" t="s">
        <v>53</v>
      </c>
      <c r="F356" s="28">
        <f>F357</f>
        <v>42000</v>
      </c>
    </row>
    <row r="357" spans="1:6" ht="24">
      <c r="A357" s="42" t="s">
        <v>62</v>
      </c>
      <c r="B357" s="4" t="s">
        <v>6</v>
      </c>
      <c r="C357" s="5" t="s">
        <v>44</v>
      </c>
      <c r="D357" s="5" t="s">
        <v>250</v>
      </c>
      <c r="E357" s="5" t="s">
        <v>54</v>
      </c>
      <c r="F357" s="29">
        <v>42000</v>
      </c>
    </row>
    <row r="358" spans="1:6" ht="24">
      <c r="A358" s="49" t="s">
        <v>218</v>
      </c>
      <c r="B358" s="51" t="s">
        <v>6</v>
      </c>
      <c r="C358" s="52" t="s">
        <v>44</v>
      </c>
      <c r="D358" s="52" t="s">
        <v>193</v>
      </c>
      <c r="E358" s="5"/>
      <c r="F358" s="26">
        <f>F359</f>
        <v>675000</v>
      </c>
    </row>
    <row r="359" spans="1:6" ht="24">
      <c r="A359" s="42" t="s">
        <v>61</v>
      </c>
      <c r="B359" s="4" t="s">
        <v>6</v>
      </c>
      <c r="C359" s="5" t="s">
        <v>44</v>
      </c>
      <c r="D359" s="5" t="s">
        <v>193</v>
      </c>
      <c r="E359" s="5" t="s">
        <v>53</v>
      </c>
      <c r="F359" s="28">
        <f>F360</f>
        <v>675000</v>
      </c>
    </row>
    <row r="360" spans="1:6" ht="24">
      <c r="A360" s="42" t="s">
        <v>62</v>
      </c>
      <c r="B360" s="4" t="s">
        <v>6</v>
      </c>
      <c r="C360" s="5" t="s">
        <v>44</v>
      </c>
      <c r="D360" s="5" t="s">
        <v>193</v>
      </c>
      <c r="E360" s="5" t="s">
        <v>54</v>
      </c>
      <c r="F360" s="29">
        <v>675000</v>
      </c>
    </row>
    <row r="361" spans="1:6" ht="12">
      <c r="A361" s="1" t="s">
        <v>345</v>
      </c>
      <c r="B361" s="2" t="s">
        <v>6</v>
      </c>
      <c r="C361" s="3" t="s">
        <v>346</v>
      </c>
      <c r="D361" s="9"/>
      <c r="E361" s="9"/>
      <c r="F361" s="25">
        <f aca="true" t="shared" si="6" ref="F361:F366">F362</f>
        <v>280000</v>
      </c>
    </row>
    <row r="362" spans="1:6" ht="12">
      <c r="A362" s="37" t="s">
        <v>347</v>
      </c>
      <c r="B362" s="12" t="s">
        <v>6</v>
      </c>
      <c r="C362" s="13" t="s">
        <v>348</v>
      </c>
      <c r="D362" s="8"/>
      <c r="E362" s="8"/>
      <c r="F362" s="32">
        <f t="shared" si="6"/>
        <v>280000</v>
      </c>
    </row>
    <row r="363" spans="1:6" ht="36">
      <c r="A363" s="30" t="s">
        <v>64</v>
      </c>
      <c r="B363" s="51" t="s">
        <v>6</v>
      </c>
      <c r="C363" s="52" t="s">
        <v>348</v>
      </c>
      <c r="D363" s="52" t="s">
        <v>134</v>
      </c>
      <c r="E363" s="5"/>
      <c r="F363" s="26">
        <f t="shared" si="6"/>
        <v>280000</v>
      </c>
    </row>
    <row r="364" spans="1:6" ht="24">
      <c r="A364" s="14" t="s">
        <v>132</v>
      </c>
      <c r="B364" s="51" t="s">
        <v>6</v>
      </c>
      <c r="C364" s="52" t="s">
        <v>348</v>
      </c>
      <c r="D364" s="52" t="s">
        <v>215</v>
      </c>
      <c r="E364" s="5"/>
      <c r="F364" s="26">
        <f t="shared" si="6"/>
        <v>280000</v>
      </c>
    </row>
    <row r="365" spans="1:6" ht="12">
      <c r="A365" s="14" t="s">
        <v>216</v>
      </c>
      <c r="B365" s="51" t="s">
        <v>6</v>
      </c>
      <c r="C365" s="52" t="s">
        <v>348</v>
      </c>
      <c r="D365" s="52" t="s">
        <v>133</v>
      </c>
      <c r="E365" s="52"/>
      <c r="F365" s="26">
        <f t="shared" si="6"/>
        <v>280000</v>
      </c>
    </row>
    <row r="366" spans="1:6" ht="24">
      <c r="A366" s="42" t="s">
        <v>61</v>
      </c>
      <c r="B366" s="4" t="s">
        <v>6</v>
      </c>
      <c r="C366" s="5" t="s">
        <v>348</v>
      </c>
      <c r="D366" s="5" t="s">
        <v>133</v>
      </c>
      <c r="E366" s="5" t="s">
        <v>53</v>
      </c>
      <c r="F366" s="28">
        <f t="shared" si="6"/>
        <v>280000</v>
      </c>
    </row>
    <row r="367" spans="1:6" ht="24">
      <c r="A367" s="42" t="s">
        <v>62</v>
      </c>
      <c r="B367" s="4" t="s">
        <v>6</v>
      </c>
      <c r="C367" s="5" t="s">
        <v>348</v>
      </c>
      <c r="D367" s="5" t="s">
        <v>133</v>
      </c>
      <c r="E367" s="5" t="s">
        <v>54</v>
      </c>
      <c r="F367" s="29">
        <v>280000</v>
      </c>
    </row>
  </sheetData>
  <sheetProtection/>
  <mergeCells count="10">
    <mergeCell ref="A13:F13"/>
    <mergeCell ref="B1:D1"/>
    <mergeCell ref="B2:D2"/>
    <mergeCell ref="B6:D6"/>
    <mergeCell ref="B3:D3"/>
    <mergeCell ref="B4:D4"/>
    <mergeCell ref="B5:D5"/>
    <mergeCell ref="D8:F8"/>
    <mergeCell ref="D9:F9"/>
    <mergeCell ref="D10:F10"/>
  </mergeCells>
  <printOptions/>
  <pageMargins left="0.7874015748031497" right="0.3937007874015748" top="0.7874015748031497" bottom="0.7874015748031497" header="0.31496062992125984" footer="0.31496062992125984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65"/>
  <sheetViews>
    <sheetView zoomScalePageLayoutView="0" workbookViewId="0" topLeftCell="A322">
      <selection activeCell="D330" sqref="D330"/>
    </sheetView>
  </sheetViews>
  <sheetFormatPr defaultColWidth="9.140625" defaultRowHeight="15"/>
  <cols>
    <col min="1" max="1" width="49.00390625" style="19" customWidth="1"/>
    <col min="2" max="2" width="11.140625" style="19" customWidth="1"/>
    <col min="3" max="3" width="11.140625" style="19" bestFit="1" customWidth="1"/>
    <col min="4" max="4" width="13.421875" style="19" customWidth="1"/>
    <col min="5" max="5" width="13.28125" style="19" customWidth="1"/>
    <col min="6" max="7" width="10.8515625" style="19" bestFit="1" customWidth="1"/>
    <col min="8" max="241" width="9.140625" style="19" customWidth="1"/>
    <col min="242" max="242" width="37.7109375" style="19" customWidth="1"/>
    <col min="243" max="243" width="7.57421875" style="19" customWidth="1"/>
    <col min="244" max="245" width="9.00390625" style="19" customWidth="1"/>
    <col min="246" max="246" width="6.421875" style="19" customWidth="1"/>
    <col min="247" max="247" width="9.28125" style="19" customWidth="1"/>
    <col min="248" max="248" width="11.00390625" style="19" customWidth="1"/>
    <col min="249" max="249" width="9.8515625" style="19" customWidth="1"/>
    <col min="250" max="252" width="0" style="19" hidden="1" customWidth="1"/>
    <col min="253" max="16384" width="9.140625" style="19" customWidth="1"/>
  </cols>
  <sheetData>
    <row r="1" spans="2:4" ht="12">
      <c r="B1" s="114" t="s">
        <v>352</v>
      </c>
      <c r="C1" s="114"/>
      <c r="D1" s="114"/>
    </row>
    <row r="2" spans="2:4" ht="12">
      <c r="B2" s="115" t="s">
        <v>361</v>
      </c>
      <c r="C2" s="115"/>
      <c r="D2" s="115"/>
    </row>
    <row r="3" spans="2:4" ht="12">
      <c r="B3" s="115" t="s">
        <v>357</v>
      </c>
      <c r="C3" s="115"/>
      <c r="D3" s="115"/>
    </row>
    <row r="4" spans="2:12" ht="12">
      <c r="B4" s="115" t="s">
        <v>273</v>
      </c>
      <c r="C4" s="115"/>
      <c r="D4" s="115"/>
      <c r="J4" s="114"/>
      <c r="K4" s="114"/>
      <c r="L4" s="114"/>
    </row>
    <row r="5" spans="2:12" ht="12">
      <c r="B5" s="114" t="s">
        <v>367</v>
      </c>
      <c r="C5" s="114"/>
      <c r="D5" s="114"/>
      <c r="J5" s="115"/>
      <c r="K5" s="115"/>
      <c r="L5" s="115"/>
    </row>
    <row r="6" spans="2:12" ht="12">
      <c r="B6" s="114"/>
      <c r="C6" s="114"/>
      <c r="D6" s="114"/>
      <c r="J6" s="114"/>
      <c r="K6" s="114"/>
      <c r="L6" s="114"/>
    </row>
    <row r="7" ht="12">
      <c r="D7" s="19" t="s">
        <v>269</v>
      </c>
    </row>
    <row r="8" spans="4:13" ht="12">
      <c r="D8" s="115" t="s">
        <v>361</v>
      </c>
      <c r="E8" s="115"/>
      <c r="F8" s="115"/>
      <c r="M8" s="20"/>
    </row>
    <row r="9" spans="3:14" ht="12">
      <c r="C9" s="111"/>
      <c r="D9" s="115" t="s">
        <v>357</v>
      </c>
      <c r="E9" s="115"/>
      <c r="F9" s="115"/>
      <c r="J9" s="111"/>
      <c r="K9" s="115"/>
      <c r="L9" s="115"/>
      <c r="M9" s="115"/>
      <c r="N9" s="111"/>
    </row>
    <row r="10" spans="4:13" ht="12">
      <c r="D10" s="115" t="s">
        <v>273</v>
      </c>
      <c r="E10" s="115"/>
      <c r="F10" s="115"/>
      <c r="M10" s="20"/>
    </row>
    <row r="11" spans="4:6" ht="12">
      <c r="D11" s="19" t="s">
        <v>332</v>
      </c>
      <c r="F11" s="20"/>
    </row>
    <row r="12" spans="1:5" ht="51.75" customHeight="1">
      <c r="A12" s="116" t="s">
        <v>324</v>
      </c>
      <c r="B12" s="116"/>
      <c r="C12" s="116"/>
      <c r="D12" s="116"/>
      <c r="E12" s="116"/>
    </row>
    <row r="13" ht="12">
      <c r="E13" s="22" t="s">
        <v>90</v>
      </c>
    </row>
    <row r="14" spans="1:5" ht="36">
      <c r="A14" s="23" t="s">
        <v>0</v>
      </c>
      <c r="B14" s="24" t="s">
        <v>1</v>
      </c>
      <c r="C14" s="24" t="s">
        <v>2</v>
      </c>
      <c r="D14" s="24" t="s">
        <v>3</v>
      </c>
      <c r="E14" s="24" t="s">
        <v>307</v>
      </c>
    </row>
    <row r="15" spans="1:5" ht="12">
      <c r="A15" s="23">
        <v>1</v>
      </c>
      <c r="B15" s="23">
        <v>2</v>
      </c>
      <c r="C15" s="23">
        <v>3</v>
      </c>
      <c r="D15" s="23">
        <v>4</v>
      </c>
      <c r="E15" s="23">
        <v>5</v>
      </c>
    </row>
    <row r="16" spans="1:5" ht="29.25" customHeight="1">
      <c r="A16" s="48" t="s">
        <v>96</v>
      </c>
      <c r="B16" s="18"/>
      <c r="C16" s="18"/>
      <c r="D16" s="18"/>
      <c r="E16" s="18"/>
    </row>
    <row r="17" spans="1:5" ht="12">
      <c r="A17" s="38" t="s">
        <v>4</v>
      </c>
      <c r="B17" s="39"/>
      <c r="C17" s="39"/>
      <c r="D17" s="39"/>
      <c r="E17" s="26">
        <f>E18+E87+E96+E128+E162+E264+E291+E308+E342+E359</f>
        <v>269427451</v>
      </c>
    </row>
    <row r="18" spans="1:5" ht="12">
      <c r="A18" s="1" t="s">
        <v>5</v>
      </c>
      <c r="B18" s="3" t="s">
        <v>7</v>
      </c>
      <c r="C18" s="46"/>
      <c r="D18" s="46"/>
      <c r="E18" s="25">
        <f>E19+E24+E36+E42</f>
        <v>49317428.93000001</v>
      </c>
    </row>
    <row r="19" spans="1:5" ht="36">
      <c r="A19" s="40" t="s">
        <v>47</v>
      </c>
      <c r="B19" s="12" t="s">
        <v>8</v>
      </c>
      <c r="C19" s="15"/>
      <c r="D19" s="15"/>
      <c r="E19" s="32">
        <f>+E20</f>
        <v>1931004</v>
      </c>
    </row>
    <row r="20" spans="1:5" ht="36">
      <c r="A20" s="30" t="s">
        <v>48</v>
      </c>
      <c r="B20" s="51" t="s">
        <v>8</v>
      </c>
      <c r="C20" s="51" t="s">
        <v>116</v>
      </c>
      <c r="D20" s="51"/>
      <c r="E20" s="26">
        <f>E21</f>
        <v>1931004</v>
      </c>
    </row>
    <row r="21" spans="1:5" ht="24">
      <c r="A21" s="50" t="s">
        <v>9</v>
      </c>
      <c r="B21" s="51" t="s">
        <v>8</v>
      </c>
      <c r="C21" s="51" t="s">
        <v>116</v>
      </c>
      <c r="D21" s="51"/>
      <c r="E21" s="26">
        <f>E22</f>
        <v>1931004</v>
      </c>
    </row>
    <row r="22" spans="1:5" ht="48">
      <c r="A22" s="42" t="s">
        <v>80</v>
      </c>
      <c r="B22" s="4" t="s">
        <v>8</v>
      </c>
      <c r="C22" s="4" t="s">
        <v>116</v>
      </c>
      <c r="D22" s="4" t="s">
        <v>50</v>
      </c>
      <c r="E22" s="28">
        <f>E23</f>
        <v>1931004</v>
      </c>
    </row>
    <row r="23" spans="1:5" ht="24">
      <c r="A23" s="44" t="s">
        <v>86</v>
      </c>
      <c r="B23" s="4" t="s">
        <v>8</v>
      </c>
      <c r="C23" s="4" t="s">
        <v>116</v>
      </c>
      <c r="D23" s="4" t="s">
        <v>52</v>
      </c>
      <c r="E23" s="29">
        <v>1931004</v>
      </c>
    </row>
    <row r="24" spans="1:5" ht="36">
      <c r="A24" s="37" t="s">
        <v>10</v>
      </c>
      <c r="B24" s="12" t="s">
        <v>11</v>
      </c>
      <c r="C24" s="15"/>
      <c r="D24" s="15"/>
      <c r="E24" s="32">
        <f>E32+E25</f>
        <v>13314718.45</v>
      </c>
    </row>
    <row r="25" spans="1:5" ht="36">
      <c r="A25" s="30" t="s">
        <v>222</v>
      </c>
      <c r="B25" s="51" t="s">
        <v>11</v>
      </c>
      <c r="C25" s="51" t="s">
        <v>117</v>
      </c>
      <c r="D25" s="51"/>
      <c r="E25" s="26">
        <f>E26</f>
        <v>12006324.25</v>
      </c>
    </row>
    <row r="26" spans="1:5" ht="24">
      <c r="A26" s="50" t="s">
        <v>115</v>
      </c>
      <c r="B26" s="52" t="s">
        <v>11</v>
      </c>
      <c r="C26" s="51" t="s">
        <v>118</v>
      </c>
      <c r="D26" s="51"/>
      <c r="E26" s="26">
        <f>E27</f>
        <v>12006324.25</v>
      </c>
    </row>
    <row r="27" spans="1:5" ht="12">
      <c r="A27" s="50" t="s">
        <v>49</v>
      </c>
      <c r="B27" s="51" t="s">
        <v>11</v>
      </c>
      <c r="C27" s="51" t="s">
        <v>119</v>
      </c>
      <c r="D27" s="51"/>
      <c r="E27" s="26">
        <f>E28+E30</f>
        <v>12006324.25</v>
      </c>
    </row>
    <row r="28" spans="1:5" ht="48">
      <c r="A28" s="43" t="s">
        <v>80</v>
      </c>
      <c r="B28" s="4" t="s">
        <v>11</v>
      </c>
      <c r="C28" s="4" t="s">
        <v>119</v>
      </c>
      <c r="D28" s="4" t="s">
        <v>50</v>
      </c>
      <c r="E28" s="28">
        <f>E29</f>
        <v>9292715.8</v>
      </c>
    </row>
    <row r="29" spans="1:5" ht="24">
      <c r="A29" s="44" t="s">
        <v>86</v>
      </c>
      <c r="B29" s="4" t="s">
        <v>11</v>
      </c>
      <c r="C29" s="4" t="s">
        <v>119</v>
      </c>
      <c r="D29" s="4" t="s">
        <v>52</v>
      </c>
      <c r="E29" s="29">
        <v>9292715.8</v>
      </c>
    </row>
    <row r="30" spans="1:5" ht="24">
      <c r="A30" s="42" t="s">
        <v>61</v>
      </c>
      <c r="B30" s="4" t="s">
        <v>11</v>
      </c>
      <c r="C30" s="4" t="s">
        <v>119</v>
      </c>
      <c r="D30" s="4" t="s">
        <v>53</v>
      </c>
      <c r="E30" s="28">
        <f>E31</f>
        <v>2713608.45</v>
      </c>
    </row>
    <row r="31" spans="1:5" ht="24">
      <c r="A31" s="42" t="s">
        <v>62</v>
      </c>
      <c r="B31" s="4" t="s">
        <v>11</v>
      </c>
      <c r="C31" s="4" t="s">
        <v>119</v>
      </c>
      <c r="D31" s="4" t="s">
        <v>54</v>
      </c>
      <c r="E31" s="29">
        <v>2713608.45</v>
      </c>
    </row>
    <row r="32" spans="1:5" ht="12">
      <c r="A32" s="30" t="s">
        <v>57</v>
      </c>
      <c r="B32" s="51" t="s">
        <v>11</v>
      </c>
      <c r="C32" s="51" t="s">
        <v>120</v>
      </c>
      <c r="D32" s="51"/>
      <c r="E32" s="26">
        <f>E33</f>
        <v>1308394.2</v>
      </c>
    </row>
    <row r="33" spans="1:5" ht="24">
      <c r="A33" s="50" t="s">
        <v>58</v>
      </c>
      <c r="B33" s="51" t="s">
        <v>11</v>
      </c>
      <c r="C33" s="51" t="s">
        <v>121</v>
      </c>
      <c r="D33" s="51"/>
      <c r="E33" s="26">
        <f>E34</f>
        <v>1308394.2</v>
      </c>
    </row>
    <row r="34" spans="1:5" ht="48">
      <c r="A34" s="43" t="s">
        <v>80</v>
      </c>
      <c r="B34" s="4" t="s">
        <v>11</v>
      </c>
      <c r="C34" s="4" t="s">
        <v>121</v>
      </c>
      <c r="D34" s="4" t="s">
        <v>50</v>
      </c>
      <c r="E34" s="28">
        <f>E35</f>
        <v>1308394.2</v>
      </c>
    </row>
    <row r="35" spans="1:5" ht="24">
      <c r="A35" s="44" t="s">
        <v>75</v>
      </c>
      <c r="B35" s="4" t="s">
        <v>11</v>
      </c>
      <c r="C35" s="4" t="s">
        <v>121</v>
      </c>
      <c r="D35" s="4" t="s">
        <v>52</v>
      </c>
      <c r="E35" s="29">
        <v>1308394.2</v>
      </c>
    </row>
    <row r="36" spans="1:5" ht="12">
      <c r="A36" s="11" t="s">
        <v>12</v>
      </c>
      <c r="B36" s="13" t="s">
        <v>13</v>
      </c>
      <c r="C36" s="8"/>
      <c r="D36" s="54"/>
      <c r="E36" s="32">
        <f>E37</f>
        <v>208120</v>
      </c>
    </row>
    <row r="37" spans="1:5" ht="36">
      <c r="A37" s="30" t="s">
        <v>301</v>
      </c>
      <c r="B37" s="51" t="s">
        <v>13</v>
      </c>
      <c r="C37" s="51" t="s">
        <v>123</v>
      </c>
      <c r="D37" s="4"/>
      <c r="E37" s="26">
        <f>E38</f>
        <v>208120</v>
      </c>
    </row>
    <row r="38" spans="1:5" ht="24">
      <c r="A38" s="14" t="s">
        <v>122</v>
      </c>
      <c r="B38" s="51" t="s">
        <v>13</v>
      </c>
      <c r="C38" s="51" t="s">
        <v>124</v>
      </c>
      <c r="D38" s="4"/>
      <c r="E38" s="26">
        <f>E39</f>
        <v>208120</v>
      </c>
    </row>
    <row r="39" spans="1:5" ht="12">
      <c r="A39" s="14" t="s">
        <v>59</v>
      </c>
      <c r="B39" s="51" t="s">
        <v>13</v>
      </c>
      <c r="C39" s="51" t="s">
        <v>213</v>
      </c>
      <c r="D39" s="51"/>
      <c r="E39" s="26">
        <f>E40</f>
        <v>208120</v>
      </c>
    </row>
    <row r="40" spans="1:5" ht="12">
      <c r="A40" s="7" t="s">
        <v>45</v>
      </c>
      <c r="B40" s="4" t="s">
        <v>13</v>
      </c>
      <c r="C40" s="4" t="s">
        <v>213</v>
      </c>
      <c r="D40" s="4">
        <v>800</v>
      </c>
      <c r="E40" s="28">
        <f>E41</f>
        <v>208120</v>
      </c>
    </row>
    <row r="41" spans="1:5" ht="12">
      <c r="A41" s="7" t="s">
        <v>60</v>
      </c>
      <c r="B41" s="4" t="s">
        <v>13</v>
      </c>
      <c r="C41" s="4" t="s">
        <v>213</v>
      </c>
      <c r="D41" s="4">
        <v>870</v>
      </c>
      <c r="E41" s="29">
        <v>208120</v>
      </c>
    </row>
    <row r="42" spans="1:5" ht="12">
      <c r="A42" s="11" t="s">
        <v>14</v>
      </c>
      <c r="B42" s="13" t="s">
        <v>15</v>
      </c>
      <c r="C42" s="15"/>
      <c r="D42" s="15"/>
      <c r="E42" s="32">
        <f>+E53+E58+E43+E71+E76</f>
        <v>33863586.480000004</v>
      </c>
    </row>
    <row r="43" spans="1:5" ht="36">
      <c r="A43" s="30" t="s">
        <v>65</v>
      </c>
      <c r="B43" s="51" t="s">
        <v>15</v>
      </c>
      <c r="C43" s="51" t="s">
        <v>126</v>
      </c>
      <c r="D43" s="4"/>
      <c r="E43" s="26">
        <f>E44</f>
        <v>9900913.98</v>
      </c>
    </row>
    <row r="44" spans="1:5" ht="36">
      <c r="A44" s="57" t="s">
        <v>125</v>
      </c>
      <c r="B44" s="51" t="s">
        <v>15</v>
      </c>
      <c r="C44" s="51" t="s">
        <v>127</v>
      </c>
      <c r="D44" s="4"/>
      <c r="E44" s="26">
        <f>E45+E50</f>
        <v>9900913.98</v>
      </c>
    </row>
    <row r="45" spans="1:5" ht="36">
      <c r="A45" s="57" t="s">
        <v>81</v>
      </c>
      <c r="B45" s="51" t="s">
        <v>15</v>
      </c>
      <c r="C45" s="51" t="s">
        <v>128</v>
      </c>
      <c r="D45" s="51"/>
      <c r="E45" s="26">
        <f>E46+E48</f>
        <v>9223918</v>
      </c>
    </row>
    <row r="46" spans="1:5" ht="48">
      <c r="A46" s="43" t="s">
        <v>80</v>
      </c>
      <c r="B46" s="4" t="s">
        <v>15</v>
      </c>
      <c r="C46" s="4" t="s">
        <v>128</v>
      </c>
      <c r="D46" s="4" t="s">
        <v>50</v>
      </c>
      <c r="E46" s="28">
        <f>E47</f>
        <v>9178918</v>
      </c>
    </row>
    <row r="47" spans="1:5" ht="24">
      <c r="A47" s="43" t="s">
        <v>51</v>
      </c>
      <c r="B47" s="4" t="s">
        <v>15</v>
      </c>
      <c r="C47" s="4" t="s">
        <v>128</v>
      </c>
      <c r="D47" s="4" t="s">
        <v>52</v>
      </c>
      <c r="E47" s="29">
        <v>9178918</v>
      </c>
    </row>
    <row r="48" spans="1:5" ht="24">
      <c r="A48" s="42" t="s">
        <v>61</v>
      </c>
      <c r="B48" s="4" t="s">
        <v>15</v>
      </c>
      <c r="C48" s="4" t="s">
        <v>128</v>
      </c>
      <c r="D48" s="4" t="s">
        <v>53</v>
      </c>
      <c r="E48" s="28">
        <f>E49</f>
        <v>45000</v>
      </c>
    </row>
    <row r="49" spans="1:5" ht="24">
      <c r="A49" s="42" t="s">
        <v>62</v>
      </c>
      <c r="B49" s="4" t="s">
        <v>15</v>
      </c>
      <c r="C49" s="4" t="s">
        <v>128</v>
      </c>
      <c r="D49" s="4" t="s">
        <v>54</v>
      </c>
      <c r="E49" s="29">
        <v>45000</v>
      </c>
    </row>
    <row r="50" spans="1:5" ht="36">
      <c r="A50" s="58" t="s">
        <v>130</v>
      </c>
      <c r="B50" s="51" t="s">
        <v>15</v>
      </c>
      <c r="C50" s="51" t="s">
        <v>129</v>
      </c>
      <c r="D50" s="51"/>
      <c r="E50" s="26">
        <f>E51</f>
        <v>676995.98</v>
      </c>
    </row>
    <row r="51" spans="1:5" ht="24">
      <c r="A51" s="42" t="s">
        <v>61</v>
      </c>
      <c r="B51" s="4" t="s">
        <v>15</v>
      </c>
      <c r="C51" s="4" t="s">
        <v>129</v>
      </c>
      <c r="D51" s="4" t="s">
        <v>53</v>
      </c>
      <c r="E51" s="28">
        <f>E52</f>
        <v>676995.98</v>
      </c>
    </row>
    <row r="52" spans="1:5" ht="24">
      <c r="A52" s="42" t="s">
        <v>62</v>
      </c>
      <c r="B52" s="4" t="s">
        <v>15</v>
      </c>
      <c r="C52" s="4" t="s">
        <v>129</v>
      </c>
      <c r="D52" s="4" t="s">
        <v>54</v>
      </c>
      <c r="E52" s="29">
        <v>676995.98</v>
      </c>
    </row>
    <row r="53" spans="1:5" ht="36">
      <c r="A53" s="30" t="s">
        <v>64</v>
      </c>
      <c r="B53" s="51" t="s">
        <v>15</v>
      </c>
      <c r="C53" s="51" t="s">
        <v>134</v>
      </c>
      <c r="D53" s="4"/>
      <c r="E53" s="26">
        <f>E54</f>
        <v>865672.5</v>
      </c>
    </row>
    <row r="54" spans="1:5" ht="24">
      <c r="A54" s="14" t="s">
        <v>132</v>
      </c>
      <c r="B54" s="51" t="s">
        <v>15</v>
      </c>
      <c r="C54" s="51" t="s">
        <v>215</v>
      </c>
      <c r="D54" s="4"/>
      <c r="E54" s="26">
        <f>E55</f>
        <v>865672.5</v>
      </c>
    </row>
    <row r="55" spans="1:5" ht="12">
      <c r="A55" s="14" t="s">
        <v>216</v>
      </c>
      <c r="B55" s="51" t="s">
        <v>15</v>
      </c>
      <c r="C55" s="51" t="s">
        <v>133</v>
      </c>
      <c r="D55" s="51"/>
      <c r="E55" s="26">
        <f>E56</f>
        <v>865672.5</v>
      </c>
    </row>
    <row r="56" spans="1:5" ht="24">
      <c r="A56" s="42" t="s">
        <v>61</v>
      </c>
      <c r="B56" s="4" t="s">
        <v>15</v>
      </c>
      <c r="C56" s="4" t="s">
        <v>133</v>
      </c>
      <c r="D56" s="4" t="s">
        <v>53</v>
      </c>
      <c r="E56" s="28">
        <f>E57</f>
        <v>865672.5</v>
      </c>
    </row>
    <row r="57" spans="1:5" ht="24">
      <c r="A57" s="42" t="s">
        <v>62</v>
      </c>
      <c r="B57" s="4" t="s">
        <v>15</v>
      </c>
      <c r="C57" s="4" t="s">
        <v>133</v>
      </c>
      <c r="D57" s="4" t="s">
        <v>54</v>
      </c>
      <c r="E57" s="29">
        <v>865672.5</v>
      </c>
    </row>
    <row r="58" spans="1:5" ht="24">
      <c r="A58" s="30" t="s">
        <v>253</v>
      </c>
      <c r="B58" s="51" t="s">
        <v>15</v>
      </c>
      <c r="C58" s="51" t="s">
        <v>162</v>
      </c>
      <c r="D58" s="51"/>
      <c r="E58" s="26">
        <f>E59+E63+E67</f>
        <v>2279000</v>
      </c>
    </row>
    <row r="59" spans="1:5" ht="24">
      <c r="A59" s="50" t="s">
        <v>254</v>
      </c>
      <c r="B59" s="51" t="s">
        <v>15</v>
      </c>
      <c r="C59" s="51" t="s">
        <v>163</v>
      </c>
      <c r="D59" s="51"/>
      <c r="E59" s="26">
        <f>E60</f>
        <v>296000</v>
      </c>
    </row>
    <row r="60" spans="1:5" ht="12">
      <c r="A60" s="50" t="s">
        <v>274</v>
      </c>
      <c r="B60" s="51" t="s">
        <v>15</v>
      </c>
      <c r="C60" s="51" t="s">
        <v>164</v>
      </c>
      <c r="D60" s="51"/>
      <c r="E60" s="26">
        <f>E61</f>
        <v>296000</v>
      </c>
    </row>
    <row r="61" spans="1:5" ht="24">
      <c r="A61" s="42" t="s">
        <v>61</v>
      </c>
      <c r="B61" s="4" t="s">
        <v>15</v>
      </c>
      <c r="C61" s="4" t="s">
        <v>164</v>
      </c>
      <c r="D61" s="4" t="s">
        <v>53</v>
      </c>
      <c r="E61" s="28">
        <f>E62</f>
        <v>296000</v>
      </c>
    </row>
    <row r="62" spans="1:5" ht="24">
      <c r="A62" s="42" t="s">
        <v>62</v>
      </c>
      <c r="B62" s="4" t="s">
        <v>15</v>
      </c>
      <c r="C62" s="4" t="s">
        <v>164</v>
      </c>
      <c r="D62" s="4" t="s">
        <v>54</v>
      </c>
      <c r="E62" s="29">
        <v>296000</v>
      </c>
    </row>
    <row r="63" spans="1:5" ht="24">
      <c r="A63" s="50" t="s">
        <v>255</v>
      </c>
      <c r="B63" s="51" t="s">
        <v>15</v>
      </c>
      <c r="C63" s="51" t="s">
        <v>257</v>
      </c>
      <c r="D63" s="51"/>
      <c r="E63" s="26">
        <f>E64</f>
        <v>503000</v>
      </c>
    </row>
    <row r="64" spans="1:5" ht="12">
      <c r="A64" s="50" t="s">
        <v>261</v>
      </c>
      <c r="B64" s="51" t="s">
        <v>15</v>
      </c>
      <c r="C64" s="51" t="s">
        <v>259</v>
      </c>
      <c r="D64" s="51"/>
      <c r="E64" s="26">
        <f>E65</f>
        <v>503000</v>
      </c>
    </row>
    <row r="65" spans="1:5" ht="24">
      <c r="A65" s="42" t="s">
        <v>61</v>
      </c>
      <c r="B65" s="4" t="s">
        <v>15</v>
      </c>
      <c r="C65" s="4" t="s">
        <v>259</v>
      </c>
      <c r="D65" s="4" t="s">
        <v>53</v>
      </c>
      <c r="E65" s="28">
        <f>E66</f>
        <v>503000</v>
      </c>
    </row>
    <row r="66" spans="1:5" ht="24">
      <c r="A66" s="42" t="s">
        <v>62</v>
      </c>
      <c r="B66" s="4" t="s">
        <v>15</v>
      </c>
      <c r="C66" s="4" t="s">
        <v>259</v>
      </c>
      <c r="D66" s="4" t="s">
        <v>54</v>
      </c>
      <c r="E66" s="29">
        <v>503000</v>
      </c>
    </row>
    <row r="67" spans="1:5" ht="24">
      <c r="A67" s="50" t="s">
        <v>256</v>
      </c>
      <c r="B67" s="51" t="s">
        <v>15</v>
      </c>
      <c r="C67" s="51" t="s">
        <v>258</v>
      </c>
      <c r="D67" s="51"/>
      <c r="E67" s="26">
        <f>E68</f>
        <v>1480000</v>
      </c>
    </row>
    <row r="68" spans="1:5" ht="12">
      <c r="A68" s="50" t="s">
        <v>262</v>
      </c>
      <c r="B68" s="51" t="s">
        <v>15</v>
      </c>
      <c r="C68" s="51" t="s">
        <v>260</v>
      </c>
      <c r="D68" s="51"/>
      <c r="E68" s="26">
        <f>E69</f>
        <v>1480000</v>
      </c>
    </row>
    <row r="69" spans="1:5" ht="24">
      <c r="A69" s="42" t="s">
        <v>61</v>
      </c>
      <c r="B69" s="4" t="s">
        <v>15</v>
      </c>
      <c r="C69" s="4" t="s">
        <v>260</v>
      </c>
      <c r="D69" s="4" t="s">
        <v>53</v>
      </c>
      <c r="E69" s="28">
        <f>E70</f>
        <v>1480000</v>
      </c>
    </row>
    <row r="70" spans="1:5" ht="24">
      <c r="A70" s="42" t="s">
        <v>62</v>
      </c>
      <c r="B70" s="4" t="s">
        <v>15</v>
      </c>
      <c r="C70" s="4" t="s">
        <v>260</v>
      </c>
      <c r="D70" s="4" t="s">
        <v>54</v>
      </c>
      <c r="E70" s="29">
        <v>1480000</v>
      </c>
    </row>
    <row r="71" spans="1:5" ht="36">
      <c r="A71" s="30" t="s">
        <v>70</v>
      </c>
      <c r="B71" s="51" t="s">
        <v>15</v>
      </c>
      <c r="C71" s="51" t="s">
        <v>136</v>
      </c>
      <c r="D71" s="4"/>
      <c r="E71" s="26">
        <f>E72</f>
        <v>496000</v>
      </c>
    </row>
    <row r="72" spans="1:5" ht="36">
      <c r="A72" s="49" t="s">
        <v>198</v>
      </c>
      <c r="B72" s="51" t="s">
        <v>15</v>
      </c>
      <c r="C72" s="51" t="s">
        <v>135</v>
      </c>
      <c r="D72" s="4"/>
      <c r="E72" s="26">
        <f>E73</f>
        <v>496000</v>
      </c>
    </row>
    <row r="73" spans="1:5" ht="24">
      <c r="A73" s="49" t="s">
        <v>211</v>
      </c>
      <c r="B73" s="51" t="s">
        <v>15</v>
      </c>
      <c r="C73" s="51" t="s">
        <v>236</v>
      </c>
      <c r="D73" s="51"/>
      <c r="E73" s="26">
        <f>E74</f>
        <v>496000</v>
      </c>
    </row>
    <row r="74" spans="1:5" ht="24">
      <c r="A74" s="42" t="s">
        <v>61</v>
      </c>
      <c r="B74" s="4" t="s">
        <v>15</v>
      </c>
      <c r="C74" s="4" t="s">
        <v>236</v>
      </c>
      <c r="D74" s="4" t="s">
        <v>53</v>
      </c>
      <c r="E74" s="28">
        <f>E75</f>
        <v>496000</v>
      </c>
    </row>
    <row r="75" spans="1:5" ht="24">
      <c r="A75" s="42" t="s">
        <v>62</v>
      </c>
      <c r="B75" s="4" t="s">
        <v>15</v>
      </c>
      <c r="C75" s="4" t="s">
        <v>236</v>
      </c>
      <c r="D75" s="4" t="s">
        <v>54</v>
      </c>
      <c r="E75" s="29">
        <v>496000</v>
      </c>
    </row>
    <row r="76" spans="1:5" ht="36">
      <c r="A76" s="45" t="s">
        <v>222</v>
      </c>
      <c r="B76" s="52" t="s">
        <v>15</v>
      </c>
      <c r="C76" s="51" t="s">
        <v>117</v>
      </c>
      <c r="D76" s="5"/>
      <c r="E76" s="26">
        <f>E77</f>
        <v>20322000</v>
      </c>
    </row>
    <row r="77" spans="1:5" ht="24">
      <c r="A77" s="48" t="s">
        <v>115</v>
      </c>
      <c r="B77" s="52" t="s">
        <v>15</v>
      </c>
      <c r="C77" s="51" t="s">
        <v>118</v>
      </c>
      <c r="D77" s="5"/>
      <c r="E77" s="26">
        <f>E78+E81</f>
        <v>20322000</v>
      </c>
    </row>
    <row r="78" spans="1:5" ht="36">
      <c r="A78" s="48" t="s">
        <v>335</v>
      </c>
      <c r="B78" s="52" t="s">
        <v>15</v>
      </c>
      <c r="C78" s="53" t="s">
        <v>336</v>
      </c>
      <c r="D78" s="52"/>
      <c r="E78" s="26">
        <f>E79</f>
        <v>20000000</v>
      </c>
    </row>
    <row r="79" spans="1:5" ht="24">
      <c r="A79" s="42" t="s">
        <v>61</v>
      </c>
      <c r="B79" s="5" t="s">
        <v>15</v>
      </c>
      <c r="C79" s="27" t="s">
        <v>336</v>
      </c>
      <c r="D79" s="5" t="s">
        <v>53</v>
      </c>
      <c r="E79" s="28">
        <f>E80</f>
        <v>20000000</v>
      </c>
    </row>
    <row r="80" spans="1:5" ht="24">
      <c r="A80" s="42" t="s">
        <v>62</v>
      </c>
      <c r="B80" s="5" t="s">
        <v>15</v>
      </c>
      <c r="C80" s="27" t="s">
        <v>336</v>
      </c>
      <c r="D80" s="5" t="s">
        <v>54</v>
      </c>
      <c r="E80" s="29">
        <v>20000000</v>
      </c>
    </row>
    <row r="81" spans="1:5" ht="12">
      <c r="A81" s="21" t="s">
        <v>108</v>
      </c>
      <c r="B81" s="52" t="s">
        <v>15</v>
      </c>
      <c r="C81" s="53" t="s">
        <v>268</v>
      </c>
      <c r="D81" s="52"/>
      <c r="E81" s="26">
        <f>E82+E84</f>
        <v>322000</v>
      </c>
    </row>
    <row r="82" spans="1:5" ht="24">
      <c r="A82" s="42" t="s">
        <v>61</v>
      </c>
      <c r="B82" s="5" t="s">
        <v>15</v>
      </c>
      <c r="C82" s="27" t="s">
        <v>268</v>
      </c>
      <c r="D82" s="5" t="s">
        <v>53</v>
      </c>
      <c r="E82" s="28">
        <f>E83</f>
        <v>210000</v>
      </c>
    </row>
    <row r="83" spans="1:5" ht="24">
      <c r="A83" s="42" t="s">
        <v>62</v>
      </c>
      <c r="B83" s="5" t="s">
        <v>15</v>
      </c>
      <c r="C83" s="27" t="s">
        <v>268</v>
      </c>
      <c r="D83" s="5" t="s">
        <v>54</v>
      </c>
      <c r="E83" s="29">
        <v>210000</v>
      </c>
    </row>
    <row r="84" spans="1:5" ht="12">
      <c r="A84" s="6" t="s">
        <v>45</v>
      </c>
      <c r="B84" s="5" t="s">
        <v>15</v>
      </c>
      <c r="C84" s="27" t="s">
        <v>268</v>
      </c>
      <c r="D84" s="5" t="s">
        <v>55</v>
      </c>
      <c r="E84" s="28">
        <f>E85+E86</f>
        <v>112000</v>
      </c>
    </row>
    <row r="85" spans="1:5" ht="12">
      <c r="A85" s="6" t="s">
        <v>285</v>
      </c>
      <c r="B85" s="5" t="s">
        <v>15</v>
      </c>
      <c r="C85" s="27" t="s">
        <v>268</v>
      </c>
      <c r="D85" s="5" t="s">
        <v>286</v>
      </c>
      <c r="E85" s="29">
        <v>80000</v>
      </c>
    </row>
    <row r="86" spans="1:5" ht="12">
      <c r="A86" s="47" t="s">
        <v>63</v>
      </c>
      <c r="B86" s="5" t="s">
        <v>15</v>
      </c>
      <c r="C86" s="27" t="s">
        <v>268</v>
      </c>
      <c r="D86" s="5" t="s">
        <v>56</v>
      </c>
      <c r="E86" s="29">
        <v>32000</v>
      </c>
    </row>
    <row r="87" spans="1:5" ht="12">
      <c r="A87" s="1" t="s">
        <v>16</v>
      </c>
      <c r="B87" s="3" t="s">
        <v>17</v>
      </c>
      <c r="C87" s="34" t="s">
        <v>74</v>
      </c>
      <c r="D87" s="3" t="s">
        <v>74</v>
      </c>
      <c r="E87" s="25">
        <f aca="true" t="shared" si="0" ref="E87:E92">E88</f>
        <v>395100</v>
      </c>
    </row>
    <row r="88" spans="1:5" ht="12">
      <c r="A88" s="11" t="s">
        <v>18</v>
      </c>
      <c r="B88" s="13" t="s">
        <v>19</v>
      </c>
      <c r="C88" s="35" t="s">
        <v>74</v>
      </c>
      <c r="D88" s="8" t="s">
        <v>74</v>
      </c>
      <c r="E88" s="31">
        <f t="shared" si="0"/>
        <v>395100</v>
      </c>
    </row>
    <row r="89" spans="1:5" ht="24">
      <c r="A89" s="30" t="s">
        <v>82</v>
      </c>
      <c r="B89" s="51" t="s">
        <v>19</v>
      </c>
      <c r="C89" s="51" t="s">
        <v>137</v>
      </c>
      <c r="D89" s="5" t="s">
        <v>74</v>
      </c>
      <c r="E89" s="26">
        <f t="shared" si="0"/>
        <v>395100</v>
      </c>
    </row>
    <row r="90" spans="1:5" ht="12">
      <c r="A90" s="49" t="s">
        <v>73</v>
      </c>
      <c r="B90" s="52" t="s">
        <v>19</v>
      </c>
      <c r="C90" s="53" t="s">
        <v>138</v>
      </c>
      <c r="D90" s="52" t="s">
        <v>74</v>
      </c>
      <c r="E90" s="26">
        <f t="shared" si="0"/>
        <v>395100</v>
      </c>
    </row>
    <row r="91" spans="1:5" ht="24">
      <c r="A91" s="49" t="s">
        <v>20</v>
      </c>
      <c r="B91" s="52" t="s">
        <v>19</v>
      </c>
      <c r="C91" s="53" t="s">
        <v>139</v>
      </c>
      <c r="D91" s="52" t="s">
        <v>74</v>
      </c>
      <c r="E91" s="26">
        <f>E92+E94</f>
        <v>395100</v>
      </c>
    </row>
    <row r="92" spans="1:5" ht="48">
      <c r="A92" s="6" t="s">
        <v>80</v>
      </c>
      <c r="B92" s="5" t="s">
        <v>19</v>
      </c>
      <c r="C92" s="27" t="s">
        <v>139</v>
      </c>
      <c r="D92" s="4" t="s">
        <v>50</v>
      </c>
      <c r="E92" s="28">
        <f t="shared" si="0"/>
        <v>368050</v>
      </c>
    </row>
    <row r="93" spans="1:5" ht="24">
      <c r="A93" s="6" t="s">
        <v>87</v>
      </c>
      <c r="B93" s="5" t="s">
        <v>19</v>
      </c>
      <c r="C93" s="27" t="s">
        <v>139</v>
      </c>
      <c r="D93" s="4" t="s">
        <v>52</v>
      </c>
      <c r="E93" s="29">
        <v>368050</v>
      </c>
    </row>
    <row r="94" spans="1:5" ht="24">
      <c r="A94" s="42" t="s">
        <v>61</v>
      </c>
      <c r="B94" s="5" t="s">
        <v>19</v>
      </c>
      <c r="C94" s="27" t="s">
        <v>139</v>
      </c>
      <c r="D94" s="4" t="s">
        <v>53</v>
      </c>
      <c r="E94" s="28">
        <f>E95</f>
        <v>27050</v>
      </c>
    </row>
    <row r="95" spans="1:5" ht="24">
      <c r="A95" s="42" t="s">
        <v>62</v>
      </c>
      <c r="B95" s="5" t="s">
        <v>19</v>
      </c>
      <c r="C95" s="27" t="s">
        <v>139</v>
      </c>
      <c r="D95" s="4" t="s">
        <v>54</v>
      </c>
      <c r="E95" s="29">
        <v>27050</v>
      </c>
    </row>
    <row r="96" spans="1:5" ht="24">
      <c r="A96" s="10" t="s">
        <v>21</v>
      </c>
      <c r="B96" s="3" t="s">
        <v>22</v>
      </c>
      <c r="C96" s="3"/>
      <c r="D96" s="3"/>
      <c r="E96" s="25">
        <f>E97</f>
        <v>4987961</v>
      </c>
    </row>
    <row r="97" spans="1:5" ht="36">
      <c r="A97" s="11" t="s">
        <v>322</v>
      </c>
      <c r="B97" s="13" t="s">
        <v>46</v>
      </c>
      <c r="C97" s="8"/>
      <c r="D97" s="54"/>
      <c r="E97" s="32">
        <f>E98</f>
        <v>4987961</v>
      </c>
    </row>
    <row r="98" spans="1:5" ht="36">
      <c r="A98" s="30" t="s">
        <v>302</v>
      </c>
      <c r="B98" s="52" t="s">
        <v>46</v>
      </c>
      <c r="C98" s="52" t="s">
        <v>123</v>
      </c>
      <c r="D98" s="18"/>
      <c r="E98" s="26">
        <f>E99</f>
        <v>4987961</v>
      </c>
    </row>
    <row r="99" spans="1:5" ht="24">
      <c r="A99" s="14" t="s">
        <v>122</v>
      </c>
      <c r="B99" s="52" t="s">
        <v>46</v>
      </c>
      <c r="C99" s="52" t="s">
        <v>124</v>
      </c>
      <c r="D99" s="18"/>
      <c r="E99" s="26">
        <f>E100+E103+E106+E109+E112+E117+E120+E125</f>
        <v>4987961</v>
      </c>
    </row>
    <row r="100" spans="1:5" ht="12">
      <c r="A100" s="14" t="s">
        <v>59</v>
      </c>
      <c r="B100" s="52" t="s">
        <v>46</v>
      </c>
      <c r="C100" s="51" t="s">
        <v>213</v>
      </c>
      <c r="D100" s="5"/>
      <c r="E100" s="26">
        <f>E101</f>
        <v>191880</v>
      </c>
    </row>
    <row r="101" spans="1:5" ht="12">
      <c r="A101" s="7" t="s">
        <v>45</v>
      </c>
      <c r="B101" s="5" t="s">
        <v>46</v>
      </c>
      <c r="C101" s="4" t="s">
        <v>213</v>
      </c>
      <c r="D101" s="5" t="s">
        <v>92</v>
      </c>
      <c r="E101" s="28">
        <f>E102</f>
        <v>191880</v>
      </c>
    </row>
    <row r="102" spans="1:5" ht="12">
      <c r="A102" s="7" t="s">
        <v>60</v>
      </c>
      <c r="B102" s="5" t="s">
        <v>46</v>
      </c>
      <c r="C102" s="4" t="s">
        <v>213</v>
      </c>
      <c r="D102" s="5" t="s">
        <v>91</v>
      </c>
      <c r="E102" s="29">
        <v>191880</v>
      </c>
    </row>
    <row r="103" spans="1:5" ht="12">
      <c r="A103" s="14" t="s">
        <v>104</v>
      </c>
      <c r="B103" s="52" t="s">
        <v>46</v>
      </c>
      <c r="C103" s="52" t="s">
        <v>140</v>
      </c>
      <c r="D103" s="5"/>
      <c r="E103" s="26">
        <f>E104</f>
        <v>930000</v>
      </c>
    </row>
    <row r="104" spans="1:5" ht="24">
      <c r="A104" s="42" t="s">
        <v>61</v>
      </c>
      <c r="B104" s="5" t="s">
        <v>46</v>
      </c>
      <c r="C104" s="5" t="s">
        <v>140</v>
      </c>
      <c r="D104" s="5" t="s">
        <v>53</v>
      </c>
      <c r="E104" s="28">
        <f>E105</f>
        <v>930000</v>
      </c>
    </row>
    <row r="105" spans="1:5" ht="24">
      <c r="A105" s="42" t="s">
        <v>62</v>
      </c>
      <c r="B105" s="5" t="s">
        <v>46</v>
      </c>
      <c r="C105" s="5" t="s">
        <v>140</v>
      </c>
      <c r="D105" s="5" t="s">
        <v>54</v>
      </c>
      <c r="E105" s="29">
        <v>930000</v>
      </c>
    </row>
    <row r="106" spans="1:5" ht="24">
      <c r="A106" s="50" t="s">
        <v>230</v>
      </c>
      <c r="B106" s="52" t="s">
        <v>46</v>
      </c>
      <c r="C106" s="52" t="s">
        <v>223</v>
      </c>
      <c r="D106" s="52"/>
      <c r="E106" s="26">
        <f>E107</f>
        <v>50000</v>
      </c>
    </row>
    <row r="107" spans="1:5" ht="24">
      <c r="A107" s="42" t="s">
        <v>61</v>
      </c>
      <c r="B107" s="5" t="s">
        <v>46</v>
      </c>
      <c r="C107" s="5" t="s">
        <v>223</v>
      </c>
      <c r="D107" s="5" t="s">
        <v>53</v>
      </c>
      <c r="E107" s="28">
        <f>E108</f>
        <v>50000</v>
      </c>
    </row>
    <row r="108" spans="1:5" ht="24">
      <c r="A108" s="59" t="s">
        <v>62</v>
      </c>
      <c r="B108" s="5" t="s">
        <v>46</v>
      </c>
      <c r="C108" s="5" t="s">
        <v>223</v>
      </c>
      <c r="D108" s="5" t="s">
        <v>54</v>
      </c>
      <c r="E108" s="29">
        <v>50000</v>
      </c>
    </row>
    <row r="109" spans="1:5" ht="12">
      <c r="A109" s="50" t="s">
        <v>142</v>
      </c>
      <c r="B109" s="52" t="s">
        <v>46</v>
      </c>
      <c r="C109" s="52" t="s">
        <v>141</v>
      </c>
      <c r="D109" s="52"/>
      <c r="E109" s="26">
        <f>E110</f>
        <v>1840810</v>
      </c>
    </row>
    <row r="110" spans="1:5" ht="48">
      <c r="A110" s="6" t="s">
        <v>80</v>
      </c>
      <c r="B110" s="5" t="s">
        <v>46</v>
      </c>
      <c r="C110" s="5" t="s">
        <v>141</v>
      </c>
      <c r="D110" s="18">
        <v>100</v>
      </c>
      <c r="E110" s="28">
        <f>E111</f>
        <v>1840810</v>
      </c>
    </row>
    <row r="111" spans="1:5" ht="24">
      <c r="A111" s="6" t="s">
        <v>87</v>
      </c>
      <c r="B111" s="5" t="s">
        <v>46</v>
      </c>
      <c r="C111" s="5" t="s">
        <v>141</v>
      </c>
      <c r="D111" s="18">
        <v>120</v>
      </c>
      <c r="E111" s="29">
        <v>1840810</v>
      </c>
    </row>
    <row r="112" spans="1:5" ht="12">
      <c r="A112" s="50" t="s">
        <v>143</v>
      </c>
      <c r="B112" s="52" t="s">
        <v>46</v>
      </c>
      <c r="C112" s="52" t="s">
        <v>197</v>
      </c>
      <c r="D112" s="52"/>
      <c r="E112" s="26">
        <f>E113+E115</f>
        <v>295000</v>
      </c>
    </row>
    <row r="113" spans="1:5" ht="48">
      <c r="A113" s="6" t="s">
        <v>80</v>
      </c>
      <c r="B113" s="5" t="s">
        <v>46</v>
      </c>
      <c r="C113" s="5" t="s">
        <v>197</v>
      </c>
      <c r="D113" s="18">
        <v>100</v>
      </c>
      <c r="E113" s="28">
        <f>E114</f>
        <v>250000</v>
      </c>
    </row>
    <row r="114" spans="1:5" ht="24">
      <c r="A114" s="6" t="s">
        <v>87</v>
      </c>
      <c r="B114" s="5" t="s">
        <v>46</v>
      </c>
      <c r="C114" s="5" t="s">
        <v>197</v>
      </c>
      <c r="D114" s="18">
        <v>120</v>
      </c>
      <c r="E114" s="29">
        <v>250000</v>
      </c>
    </row>
    <row r="115" spans="1:5" ht="24">
      <c r="A115" s="42" t="s">
        <v>61</v>
      </c>
      <c r="B115" s="5" t="s">
        <v>46</v>
      </c>
      <c r="C115" s="5" t="s">
        <v>197</v>
      </c>
      <c r="D115" s="5" t="s">
        <v>53</v>
      </c>
      <c r="E115" s="28">
        <f>E116</f>
        <v>45000</v>
      </c>
    </row>
    <row r="116" spans="1:5" ht="24">
      <c r="A116" s="42" t="s">
        <v>62</v>
      </c>
      <c r="B116" s="5" t="s">
        <v>46</v>
      </c>
      <c r="C116" s="5" t="s">
        <v>197</v>
      </c>
      <c r="D116" s="5" t="s">
        <v>54</v>
      </c>
      <c r="E116" s="29">
        <v>45000</v>
      </c>
    </row>
    <row r="117" spans="1:5" ht="24">
      <c r="A117" s="50" t="s">
        <v>146</v>
      </c>
      <c r="B117" s="52" t="s">
        <v>46</v>
      </c>
      <c r="C117" s="52" t="s">
        <v>147</v>
      </c>
      <c r="D117" s="52"/>
      <c r="E117" s="26">
        <f>E118</f>
        <v>480000</v>
      </c>
    </row>
    <row r="118" spans="1:5" ht="24">
      <c r="A118" s="42" t="s">
        <v>61</v>
      </c>
      <c r="B118" s="5" t="s">
        <v>46</v>
      </c>
      <c r="C118" s="5" t="s">
        <v>147</v>
      </c>
      <c r="D118" s="5" t="s">
        <v>53</v>
      </c>
      <c r="E118" s="28">
        <f>E119</f>
        <v>480000</v>
      </c>
    </row>
    <row r="119" spans="1:5" ht="24">
      <c r="A119" s="42" t="s">
        <v>62</v>
      </c>
      <c r="B119" s="5" t="s">
        <v>46</v>
      </c>
      <c r="C119" s="5" t="s">
        <v>147</v>
      </c>
      <c r="D119" s="5" t="s">
        <v>54</v>
      </c>
      <c r="E119" s="29">
        <v>480000</v>
      </c>
    </row>
    <row r="120" spans="1:5" ht="24">
      <c r="A120" s="14" t="s">
        <v>83</v>
      </c>
      <c r="B120" s="52" t="s">
        <v>46</v>
      </c>
      <c r="C120" s="52" t="s">
        <v>149</v>
      </c>
      <c r="D120" s="18"/>
      <c r="E120" s="26">
        <f>E121+E123</f>
        <v>834763</v>
      </c>
    </row>
    <row r="121" spans="1:5" ht="48">
      <c r="A121" s="6" t="s">
        <v>80</v>
      </c>
      <c r="B121" s="5" t="s">
        <v>46</v>
      </c>
      <c r="C121" s="5" t="s">
        <v>149</v>
      </c>
      <c r="D121" s="18">
        <v>100</v>
      </c>
      <c r="E121" s="28">
        <f>E122</f>
        <v>414000</v>
      </c>
    </row>
    <row r="122" spans="1:5" ht="24">
      <c r="A122" s="6" t="s">
        <v>87</v>
      </c>
      <c r="B122" s="5" t="s">
        <v>46</v>
      </c>
      <c r="C122" s="5" t="s">
        <v>149</v>
      </c>
      <c r="D122" s="18">
        <v>120</v>
      </c>
      <c r="E122" s="29">
        <v>414000</v>
      </c>
    </row>
    <row r="123" spans="1:5" ht="24">
      <c r="A123" s="42" t="s">
        <v>61</v>
      </c>
      <c r="B123" s="5" t="s">
        <v>46</v>
      </c>
      <c r="C123" s="5" t="s">
        <v>149</v>
      </c>
      <c r="D123" s="5" t="s">
        <v>53</v>
      </c>
      <c r="E123" s="28">
        <f>E124</f>
        <v>420763</v>
      </c>
    </row>
    <row r="124" spans="1:5" ht="24">
      <c r="A124" s="42" t="s">
        <v>62</v>
      </c>
      <c r="B124" s="5" t="s">
        <v>46</v>
      </c>
      <c r="C124" s="5" t="s">
        <v>149</v>
      </c>
      <c r="D124" s="5" t="s">
        <v>54</v>
      </c>
      <c r="E124" s="29">
        <v>420763</v>
      </c>
    </row>
    <row r="125" spans="1:5" ht="24">
      <c r="A125" s="50" t="s">
        <v>144</v>
      </c>
      <c r="B125" s="52" t="s">
        <v>46</v>
      </c>
      <c r="C125" s="52" t="s">
        <v>145</v>
      </c>
      <c r="D125" s="52"/>
      <c r="E125" s="26">
        <f>E126</f>
        <v>365508</v>
      </c>
    </row>
    <row r="126" spans="1:5" ht="48">
      <c r="A126" s="6" t="s">
        <v>80</v>
      </c>
      <c r="B126" s="5" t="s">
        <v>46</v>
      </c>
      <c r="C126" s="5" t="s">
        <v>145</v>
      </c>
      <c r="D126" s="18">
        <v>100</v>
      </c>
      <c r="E126" s="28">
        <f>E127</f>
        <v>365508</v>
      </c>
    </row>
    <row r="127" spans="1:5" ht="24">
      <c r="A127" s="6" t="s">
        <v>87</v>
      </c>
      <c r="B127" s="5" t="s">
        <v>46</v>
      </c>
      <c r="C127" s="5" t="s">
        <v>145</v>
      </c>
      <c r="D127" s="18">
        <v>120</v>
      </c>
      <c r="E127" s="29">
        <v>365508</v>
      </c>
    </row>
    <row r="128" spans="1:5" ht="12">
      <c r="A128" s="16" t="s">
        <v>100</v>
      </c>
      <c r="B128" s="3" t="s">
        <v>97</v>
      </c>
      <c r="C128" s="9"/>
      <c r="D128" s="55"/>
      <c r="E128" s="25">
        <f>E129+E135+E150</f>
        <v>25619650.83</v>
      </c>
    </row>
    <row r="129" spans="1:5" ht="12">
      <c r="A129" s="37" t="s">
        <v>319</v>
      </c>
      <c r="B129" s="13" t="s">
        <v>318</v>
      </c>
      <c r="C129" s="8"/>
      <c r="D129" s="54"/>
      <c r="E129" s="32">
        <f>E130</f>
        <v>630000</v>
      </c>
    </row>
    <row r="130" spans="1:5" ht="36">
      <c r="A130" s="30" t="s">
        <v>70</v>
      </c>
      <c r="B130" s="52" t="s">
        <v>318</v>
      </c>
      <c r="C130" s="51" t="s">
        <v>236</v>
      </c>
      <c r="D130" s="5"/>
      <c r="E130" s="26">
        <f>E131</f>
        <v>630000</v>
      </c>
    </row>
    <row r="131" spans="1:5" ht="36">
      <c r="A131" s="49" t="s">
        <v>198</v>
      </c>
      <c r="B131" s="52" t="s">
        <v>318</v>
      </c>
      <c r="C131" s="51" t="s">
        <v>236</v>
      </c>
      <c r="D131" s="5"/>
      <c r="E131" s="26">
        <f>E132</f>
        <v>630000</v>
      </c>
    </row>
    <row r="132" spans="1:5" ht="24">
      <c r="A132" s="49" t="s">
        <v>211</v>
      </c>
      <c r="B132" s="52" t="s">
        <v>318</v>
      </c>
      <c r="C132" s="51" t="s">
        <v>236</v>
      </c>
      <c r="D132" s="5"/>
      <c r="E132" s="26">
        <f>E133</f>
        <v>630000</v>
      </c>
    </row>
    <row r="133" spans="1:5" ht="24">
      <c r="A133" s="42" t="s">
        <v>61</v>
      </c>
      <c r="B133" s="5" t="s">
        <v>318</v>
      </c>
      <c r="C133" s="4" t="s">
        <v>236</v>
      </c>
      <c r="D133" s="5" t="s">
        <v>53</v>
      </c>
      <c r="E133" s="28">
        <f>E134</f>
        <v>630000</v>
      </c>
    </row>
    <row r="134" spans="1:5" ht="24">
      <c r="A134" s="59" t="s">
        <v>62</v>
      </c>
      <c r="B134" s="5" t="s">
        <v>318</v>
      </c>
      <c r="C134" s="4" t="s">
        <v>236</v>
      </c>
      <c r="D134" s="5" t="s">
        <v>54</v>
      </c>
      <c r="E134" s="29">
        <v>630000</v>
      </c>
    </row>
    <row r="135" spans="1:5" ht="12">
      <c r="A135" s="17" t="s">
        <v>103</v>
      </c>
      <c r="B135" s="13" t="s">
        <v>101</v>
      </c>
      <c r="C135" s="8"/>
      <c r="D135" s="54"/>
      <c r="E135" s="32">
        <f>E136</f>
        <v>23790150.83</v>
      </c>
    </row>
    <row r="136" spans="1:5" ht="36">
      <c r="A136" s="30" t="s">
        <v>102</v>
      </c>
      <c r="B136" s="52" t="s">
        <v>101</v>
      </c>
      <c r="C136" s="52" t="s">
        <v>150</v>
      </c>
      <c r="D136" s="5"/>
      <c r="E136" s="26">
        <f>E137</f>
        <v>23790150.83</v>
      </c>
    </row>
    <row r="137" spans="1:5" ht="24">
      <c r="A137" s="14" t="s">
        <v>152</v>
      </c>
      <c r="B137" s="52" t="s">
        <v>101</v>
      </c>
      <c r="C137" s="52" t="s">
        <v>151</v>
      </c>
      <c r="D137" s="5"/>
      <c r="E137" s="26">
        <f>E138+E141+E144+E147</f>
        <v>23790150.83</v>
      </c>
    </row>
    <row r="138" spans="1:5" ht="12">
      <c r="A138" s="14" t="s">
        <v>105</v>
      </c>
      <c r="B138" s="52" t="s">
        <v>101</v>
      </c>
      <c r="C138" s="52" t="s">
        <v>153</v>
      </c>
      <c r="D138" s="5"/>
      <c r="E138" s="26">
        <f>E139</f>
        <v>10743947.47</v>
      </c>
    </row>
    <row r="139" spans="1:5" ht="24">
      <c r="A139" s="42" t="s">
        <v>61</v>
      </c>
      <c r="B139" s="5" t="s">
        <v>101</v>
      </c>
      <c r="C139" s="5" t="s">
        <v>153</v>
      </c>
      <c r="D139" s="5" t="s">
        <v>53</v>
      </c>
      <c r="E139" s="28">
        <f>E140</f>
        <v>10743947.47</v>
      </c>
    </row>
    <row r="140" spans="1:5" ht="24">
      <c r="A140" s="59" t="s">
        <v>62</v>
      </c>
      <c r="B140" s="5" t="s">
        <v>101</v>
      </c>
      <c r="C140" s="5" t="s">
        <v>153</v>
      </c>
      <c r="D140" s="5" t="s">
        <v>54</v>
      </c>
      <c r="E140" s="29">
        <v>10743947.47</v>
      </c>
    </row>
    <row r="141" spans="1:5" ht="12">
      <c r="A141" s="14" t="s">
        <v>154</v>
      </c>
      <c r="B141" s="52" t="s">
        <v>101</v>
      </c>
      <c r="C141" s="52" t="s">
        <v>155</v>
      </c>
      <c r="D141" s="5"/>
      <c r="E141" s="26">
        <f>E142</f>
        <v>9893329.36</v>
      </c>
    </row>
    <row r="142" spans="1:5" ht="24">
      <c r="A142" s="42" t="s">
        <v>61</v>
      </c>
      <c r="B142" s="5" t="s">
        <v>101</v>
      </c>
      <c r="C142" s="5" t="s">
        <v>155</v>
      </c>
      <c r="D142" s="5" t="s">
        <v>53</v>
      </c>
      <c r="E142" s="28">
        <f>E143</f>
        <v>9893329.36</v>
      </c>
    </row>
    <row r="143" spans="1:5" ht="24">
      <c r="A143" s="42" t="s">
        <v>62</v>
      </c>
      <c r="B143" s="5" t="s">
        <v>101</v>
      </c>
      <c r="C143" s="5" t="s">
        <v>155</v>
      </c>
      <c r="D143" s="5" t="s">
        <v>54</v>
      </c>
      <c r="E143" s="29">
        <v>9893329.36</v>
      </c>
    </row>
    <row r="144" spans="1:5" ht="12">
      <c r="A144" s="14" t="s">
        <v>106</v>
      </c>
      <c r="B144" s="52" t="s">
        <v>101</v>
      </c>
      <c r="C144" s="52" t="s">
        <v>156</v>
      </c>
      <c r="D144" s="5"/>
      <c r="E144" s="26">
        <f>E145</f>
        <v>288275</v>
      </c>
    </row>
    <row r="145" spans="1:5" ht="24">
      <c r="A145" s="42" t="s">
        <v>61</v>
      </c>
      <c r="B145" s="5" t="s">
        <v>101</v>
      </c>
      <c r="C145" s="5" t="s">
        <v>156</v>
      </c>
      <c r="D145" s="5" t="s">
        <v>53</v>
      </c>
      <c r="E145" s="28">
        <f>E146</f>
        <v>288275</v>
      </c>
    </row>
    <row r="146" spans="1:5" ht="24">
      <c r="A146" s="42" t="s">
        <v>62</v>
      </c>
      <c r="B146" s="5" t="s">
        <v>101</v>
      </c>
      <c r="C146" s="5" t="s">
        <v>156</v>
      </c>
      <c r="D146" s="5" t="s">
        <v>54</v>
      </c>
      <c r="E146" s="29">
        <v>288275</v>
      </c>
    </row>
    <row r="147" spans="1:5" ht="36">
      <c r="A147" s="14" t="s">
        <v>231</v>
      </c>
      <c r="B147" s="52" t="s">
        <v>101</v>
      </c>
      <c r="C147" s="52" t="s">
        <v>224</v>
      </c>
      <c r="D147" s="52"/>
      <c r="E147" s="26">
        <f>E148</f>
        <v>2864599</v>
      </c>
    </row>
    <row r="148" spans="1:5" ht="24">
      <c r="A148" s="42" t="s">
        <v>61</v>
      </c>
      <c r="B148" s="5" t="s">
        <v>101</v>
      </c>
      <c r="C148" s="5" t="s">
        <v>224</v>
      </c>
      <c r="D148" s="5" t="s">
        <v>53</v>
      </c>
      <c r="E148" s="28">
        <f>E149</f>
        <v>2864599</v>
      </c>
    </row>
    <row r="149" spans="1:5" ht="24">
      <c r="A149" s="59" t="s">
        <v>62</v>
      </c>
      <c r="B149" s="5" t="s">
        <v>101</v>
      </c>
      <c r="C149" s="5" t="s">
        <v>224</v>
      </c>
      <c r="D149" s="5" t="s">
        <v>54</v>
      </c>
      <c r="E149" s="29">
        <v>2864599</v>
      </c>
    </row>
    <row r="150" spans="1:5" ht="12">
      <c r="A150" s="17" t="s">
        <v>99</v>
      </c>
      <c r="B150" s="13" t="s">
        <v>98</v>
      </c>
      <c r="C150" s="8"/>
      <c r="D150" s="54"/>
      <c r="E150" s="32">
        <f>E151</f>
        <v>1199500</v>
      </c>
    </row>
    <row r="151" spans="1:5" ht="36">
      <c r="A151" s="30" t="s">
        <v>70</v>
      </c>
      <c r="B151" s="52" t="s">
        <v>98</v>
      </c>
      <c r="C151" s="52" t="s">
        <v>136</v>
      </c>
      <c r="D151" s="18"/>
      <c r="E151" s="26">
        <f>E152</f>
        <v>1199500</v>
      </c>
    </row>
    <row r="152" spans="1:5" ht="36">
      <c r="A152" s="49" t="s">
        <v>198</v>
      </c>
      <c r="B152" s="52" t="s">
        <v>98</v>
      </c>
      <c r="C152" s="52" t="s">
        <v>135</v>
      </c>
      <c r="D152" s="18"/>
      <c r="E152" s="26">
        <f>E153+E156+E159</f>
        <v>1199500</v>
      </c>
    </row>
    <row r="153" spans="1:5" ht="36">
      <c r="A153" s="49" t="s">
        <v>283</v>
      </c>
      <c r="B153" s="52" t="s">
        <v>98</v>
      </c>
      <c r="C153" s="52" t="s">
        <v>284</v>
      </c>
      <c r="D153" s="18"/>
      <c r="E153" s="26">
        <f>E154</f>
        <v>50000</v>
      </c>
    </row>
    <row r="154" spans="1:5" ht="24">
      <c r="A154" s="42" t="s">
        <v>61</v>
      </c>
      <c r="B154" s="5" t="s">
        <v>98</v>
      </c>
      <c r="C154" s="5" t="s">
        <v>284</v>
      </c>
      <c r="D154" s="5" t="s">
        <v>53</v>
      </c>
      <c r="E154" s="28">
        <f>E155</f>
        <v>50000</v>
      </c>
    </row>
    <row r="155" spans="1:5" ht="24">
      <c r="A155" s="59" t="s">
        <v>62</v>
      </c>
      <c r="B155" s="5" t="s">
        <v>98</v>
      </c>
      <c r="C155" s="5" t="s">
        <v>284</v>
      </c>
      <c r="D155" s="5" t="s">
        <v>54</v>
      </c>
      <c r="E155" s="29">
        <v>50000</v>
      </c>
    </row>
    <row r="156" spans="1:5" ht="24">
      <c r="A156" s="50" t="s">
        <v>287</v>
      </c>
      <c r="B156" s="52" t="s">
        <v>98</v>
      </c>
      <c r="C156" s="51" t="s">
        <v>288</v>
      </c>
      <c r="D156" s="51"/>
      <c r="E156" s="26">
        <f>E157</f>
        <v>982833.33</v>
      </c>
    </row>
    <row r="157" spans="1:5" ht="24">
      <c r="A157" s="42" t="s">
        <v>61</v>
      </c>
      <c r="B157" s="5" t="s">
        <v>98</v>
      </c>
      <c r="C157" s="4" t="s">
        <v>288</v>
      </c>
      <c r="D157" s="4" t="s">
        <v>53</v>
      </c>
      <c r="E157" s="28">
        <f>E158</f>
        <v>982833.33</v>
      </c>
    </row>
    <row r="158" spans="1:5" ht="24">
      <c r="A158" s="42" t="s">
        <v>62</v>
      </c>
      <c r="B158" s="5" t="s">
        <v>98</v>
      </c>
      <c r="C158" s="4" t="s">
        <v>288</v>
      </c>
      <c r="D158" s="4" t="s">
        <v>54</v>
      </c>
      <c r="E158" s="29">
        <v>982833.33</v>
      </c>
    </row>
    <row r="159" spans="1:5" ht="72">
      <c r="A159" s="49" t="s">
        <v>317</v>
      </c>
      <c r="B159" s="52" t="s">
        <v>98</v>
      </c>
      <c r="C159" s="51" t="s">
        <v>316</v>
      </c>
      <c r="D159" s="51"/>
      <c r="E159" s="26">
        <f>E160</f>
        <v>166666.67</v>
      </c>
    </row>
    <row r="160" spans="1:5" ht="24">
      <c r="A160" s="42" t="s">
        <v>61</v>
      </c>
      <c r="B160" s="5" t="s">
        <v>98</v>
      </c>
      <c r="C160" s="4" t="s">
        <v>316</v>
      </c>
      <c r="D160" s="4" t="s">
        <v>53</v>
      </c>
      <c r="E160" s="28">
        <f>E161</f>
        <v>166666.67</v>
      </c>
    </row>
    <row r="161" spans="1:5" ht="24">
      <c r="A161" s="42" t="s">
        <v>62</v>
      </c>
      <c r="B161" s="5" t="s">
        <v>98</v>
      </c>
      <c r="C161" s="4" t="s">
        <v>316</v>
      </c>
      <c r="D161" s="4" t="s">
        <v>54</v>
      </c>
      <c r="E161" s="29">
        <v>166666.67</v>
      </c>
    </row>
    <row r="162" spans="1:5" ht="12">
      <c r="A162" s="16" t="s">
        <v>23</v>
      </c>
      <c r="B162" s="3" t="s">
        <v>24</v>
      </c>
      <c r="C162" s="9"/>
      <c r="D162" s="55"/>
      <c r="E162" s="25">
        <f>E163+E225+E194</f>
        <v>153004406.24</v>
      </c>
    </row>
    <row r="163" spans="1:5" ht="12">
      <c r="A163" s="17" t="s">
        <v>25</v>
      </c>
      <c r="B163" s="13" t="s">
        <v>26</v>
      </c>
      <c r="C163" s="8"/>
      <c r="D163" s="54"/>
      <c r="E163" s="32">
        <f>E164+E180</f>
        <v>94736909.37</v>
      </c>
    </row>
    <row r="164" spans="1:5" ht="36">
      <c r="A164" s="30" t="s">
        <v>308</v>
      </c>
      <c r="B164" s="52" t="s">
        <v>26</v>
      </c>
      <c r="C164" s="52" t="s">
        <v>309</v>
      </c>
      <c r="D164" s="18"/>
      <c r="E164" s="26">
        <f>E165+E169</f>
        <v>91811435.14</v>
      </c>
    </row>
    <row r="165" spans="1:5" ht="24">
      <c r="A165" s="49" t="s">
        <v>310</v>
      </c>
      <c r="B165" s="52" t="s">
        <v>26</v>
      </c>
      <c r="C165" s="52" t="s">
        <v>311</v>
      </c>
      <c r="D165" s="18"/>
      <c r="E165" s="26">
        <f>E166</f>
        <v>277845</v>
      </c>
    </row>
    <row r="166" spans="1:5" ht="24">
      <c r="A166" s="49" t="s">
        <v>312</v>
      </c>
      <c r="B166" s="52" t="s">
        <v>26</v>
      </c>
      <c r="C166" s="52" t="s">
        <v>313</v>
      </c>
      <c r="D166" s="18"/>
      <c r="E166" s="26">
        <f>E167</f>
        <v>277845</v>
      </c>
    </row>
    <row r="167" spans="1:5" ht="24">
      <c r="A167" s="42" t="s">
        <v>61</v>
      </c>
      <c r="B167" s="5" t="s">
        <v>26</v>
      </c>
      <c r="C167" s="5" t="s">
        <v>313</v>
      </c>
      <c r="D167" s="18">
        <v>200</v>
      </c>
      <c r="E167" s="28">
        <f>E168</f>
        <v>277845</v>
      </c>
    </row>
    <row r="168" spans="1:5" ht="24">
      <c r="A168" s="59" t="s">
        <v>62</v>
      </c>
      <c r="B168" s="5" t="s">
        <v>26</v>
      </c>
      <c r="C168" s="5" t="s">
        <v>313</v>
      </c>
      <c r="D168" s="18">
        <v>240</v>
      </c>
      <c r="E168" s="29">
        <v>277845</v>
      </c>
    </row>
    <row r="169" spans="1:5" ht="36">
      <c r="A169" s="60" t="s">
        <v>337</v>
      </c>
      <c r="B169" s="52" t="s">
        <v>26</v>
      </c>
      <c r="C169" s="52" t="s">
        <v>338</v>
      </c>
      <c r="D169" s="39"/>
      <c r="E169" s="26">
        <f>E170+E175</f>
        <v>91533590.14</v>
      </c>
    </row>
    <row r="170" spans="1:5" ht="24">
      <c r="A170" s="60" t="s">
        <v>339</v>
      </c>
      <c r="B170" s="52" t="s">
        <v>26</v>
      </c>
      <c r="C170" s="52" t="s">
        <v>340</v>
      </c>
      <c r="D170" s="39"/>
      <c r="E170" s="26">
        <f>E173+E171</f>
        <v>90627316.97</v>
      </c>
    </row>
    <row r="171" spans="1:5" ht="24">
      <c r="A171" s="59" t="s">
        <v>341</v>
      </c>
      <c r="B171" s="5" t="s">
        <v>26</v>
      </c>
      <c r="C171" s="5" t="s">
        <v>340</v>
      </c>
      <c r="D171" s="18">
        <v>400</v>
      </c>
      <c r="E171" s="28">
        <f>E172</f>
        <v>72764053.97</v>
      </c>
    </row>
    <row r="172" spans="1:5" ht="12.75">
      <c r="A172" s="110" t="s">
        <v>342</v>
      </c>
      <c r="B172" s="5" t="s">
        <v>26</v>
      </c>
      <c r="C172" s="5" t="s">
        <v>340</v>
      </c>
      <c r="D172" s="18">
        <v>410</v>
      </c>
      <c r="E172" s="29">
        <v>72764053.97</v>
      </c>
    </row>
    <row r="173" spans="1:5" ht="12">
      <c r="A173" s="59" t="s">
        <v>45</v>
      </c>
      <c r="B173" s="5" t="s">
        <v>26</v>
      </c>
      <c r="C173" s="5" t="s">
        <v>340</v>
      </c>
      <c r="D173" s="18">
        <v>800</v>
      </c>
      <c r="E173" s="28">
        <f>E174</f>
        <v>17863263</v>
      </c>
    </row>
    <row r="174" spans="1:5" ht="12">
      <c r="A174" s="59" t="s">
        <v>63</v>
      </c>
      <c r="B174" s="5" t="s">
        <v>26</v>
      </c>
      <c r="C174" s="5" t="s">
        <v>340</v>
      </c>
      <c r="D174" s="18">
        <v>850</v>
      </c>
      <c r="E174" s="29">
        <v>17863263</v>
      </c>
    </row>
    <row r="175" spans="1:5" ht="24">
      <c r="A175" s="60" t="s">
        <v>343</v>
      </c>
      <c r="B175" s="52" t="s">
        <v>26</v>
      </c>
      <c r="C175" s="52" t="s">
        <v>344</v>
      </c>
      <c r="D175" s="39"/>
      <c r="E175" s="26">
        <f>E178+E176</f>
        <v>906273.17</v>
      </c>
    </row>
    <row r="176" spans="1:5" ht="24">
      <c r="A176" s="59" t="s">
        <v>341</v>
      </c>
      <c r="B176" s="5" t="s">
        <v>26</v>
      </c>
      <c r="C176" s="5" t="s">
        <v>344</v>
      </c>
      <c r="D176" s="18">
        <v>400</v>
      </c>
      <c r="E176" s="28">
        <f>E177</f>
        <v>725836.17</v>
      </c>
    </row>
    <row r="177" spans="1:5" ht="12.75">
      <c r="A177" s="110" t="s">
        <v>342</v>
      </c>
      <c r="B177" s="5" t="s">
        <v>26</v>
      </c>
      <c r="C177" s="5" t="s">
        <v>344</v>
      </c>
      <c r="D177" s="18">
        <v>410</v>
      </c>
      <c r="E177" s="29">
        <v>725836.17</v>
      </c>
    </row>
    <row r="178" spans="1:5" ht="12.75">
      <c r="A178" s="110" t="s">
        <v>342</v>
      </c>
      <c r="B178" s="5" t="s">
        <v>26</v>
      </c>
      <c r="C178" s="5" t="s">
        <v>344</v>
      </c>
      <c r="D178" s="18">
        <v>800</v>
      </c>
      <c r="E178" s="28">
        <f>E179</f>
        <v>180437</v>
      </c>
    </row>
    <row r="179" spans="1:5" ht="12">
      <c r="A179" s="59" t="s">
        <v>45</v>
      </c>
      <c r="B179" s="5" t="s">
        <v>26</v>
      </c>
      <c r="C179" s="5" t="s">
        <v>344</v>
      </c>
      <c r="D179" s="18">
        <v>850</v>
      </c>
      <c r="E179" s="29">
        <v>180437</v>
      </c>
    </row>
    <row r="180" spans="1:5" ht="36">
      <c r="A180" s="30" t="s">
        <v>70</v>
      </c>
      <c r="B180" s="52" t="s">
        <v>26</v>
      </c>
      <c r="C180" s="52" t="s">
        <v>136</v>
      </c>
      <c r="D180" s="18"/>
      <c r="E180" s="26">
        <f>E181</f>
        <v>2925474.23</v>
      </c>
    </row>
    <row r="181" spans="1:5" ht="36">
      <c r="A181" s="49" t="s">
        <v>171</v>
      </c>
      <c r="B181" s="52" t="s">
        <v>26</v>
      </c>
      <c r="C181" s="52" t="s">
        <v>135</v>
      </c>
      <c r="D181" s="18"/>
      <c r="E181" s="26">
        <f>E188+E182+E185+E191</f>
        <v>2925474.23</v>
      </c>
    </row>
    <row r="182" spans="1:5" ht="36">
      <c r="A182" s="49" t="s">
        <v>232</v>
      </c>
      <c r="B182" s="52" t="s">
        <v>26</v>
      </c>
      <c r="C182" s="52" t="s">
        <v>225</v>
      </c>
      <c r="D182" s="18"/>
      <c r="E182" s="26">
        <f>E183</f>
        <v>61200</v>
      </c>
    </row>
    <row r="183" spans="1:5" ht="24">
      <c r="A183" s="42" t="s">
        <v>61</v>
      </c>
      <c r="B183" s="5" t="s">
        <v>26</v>
      </c>
      <c r="C183" s="5" t="s">
        <v>225</v>
      </c>
      <c r="D183" s="18">
        <v>200</v>
      </c>
      <c r="E183" s="28">
        <f>E184</f>
        <v>61200</v>
      </c>
    </row>
    <row r="184" spans="1:5" ht="24">
      <c r="A184" s="59" t="s">
        <v>62</v>
      </c>
      <c r="B184" s="5" t="s">
        <v>26</v>
      </c>
      <c r="C184" s="5" t="s">
        <v>225</v>
      </c>
      <c r="D184" s="18">
        <v>240</v>
      </c>
      <c r="E184" s="29">
        <v>61200</v>
      </c>
    </row>
    <row r="185" spans="1:5" ht="24">
      <c r="A185" s="49" t="s">
        <v>211</v>
      </c>
      <c r="B185" s="52" t="s">
        <v>26</v>
      </c>
      <c r="C185" s="52" t="s">
        <v>236</v>
      </c>
      <c r="D185" s="18"/>
      <c r="E185" s="26">
        <f>E186</f>
        <v>400000</v>
      </c>
    </row>
    <row r="186" spans="1:5" ht="24">
      <c r="A186" s="42" t="s">
        <v>61</v>
      </c>
      <c r="B186" s="5" t="s">
        <v>26</v>
      </c>
      <c r="C186" s="5" t="s">
        <v>236</v>
      </c>
      <c r="D186" s="18">
        <v>200</v>
      </c>
      <c r="E186" s="28">
        <f>E187</f>
        <v>400000</v>
      </c>
    </row>
    <row r="187" spans="1:5" ht="24">
      <c r="A187" s="42" t="s">
        <v>62</v>
      </c>
      <c r="B187" s="5" t="s">
        <v>26</v>
      </c>
      <c r="C187" s="5" t="s">
        <v>236</v>
      </c>
      <c r="D187" s="18">
        <v>240</v>
      </c>
      <c r="E187" s="29">
        <v>400000</v>
      </c>
    </row>
    <row r="188" spans="1:5" ht="60">
      <c r="A188" s="49" t="s">
        <v>217</v>
      </c>
      <c r="B188" s="52" t="s">
        <v>26</v>
      </c>
      <c r="C188" s="52" t="s">
        <v>235</v>
      </c>
      <c r="D188" s="18"/>
      <c r="E188" s="26">
        <f>E189</f>
        <v>160000</v>
      </c>
    </row>
    <row r="189" spans="1:5" ht="24">
      <c r="A189" s="42" t="s">
        <v>61</v>
      </c>
      <c r="B189" s="5" t="s">
        <v>26</v>
      </c>
      <c r="C189" s="5" t="s">
        <v>235</v>
      </c>
      <c r="D189" s="18">
        <v>200</v>
      </c>
      <c r="E189" s="28">
        <f>E190</f>
        <v>160000</v>
      </c>
    </row>
    <row r="190" spans="1:5" ht="24">
      <c r="A190" s="42" t="s">
        <v>62</v>
      </c>
      <c r="B190" s="5" t="s">
        <v>26</v>
      </c>
      <c r="C190" s="5" t="s">
        <v>235</v>
      </c>
      <c r="D190" s="18">
        <v>240</v>
      </c>
      <c r="E190" s="29">
        <v>160000</v>
      </c>
    </row>
    <row r="191" spans="1:5" ht="12">
      <c r="A191" s="50" t="s">
        <v>305</v>
      </c>
      <c r="B191" s="52" t="s">
        <v>26</v>
      </c>
      <c r="C191" s="52" t="s">
        <v>306</v>
      </c>
      <c r="D191" s="18"/>
      <c r="E191" s="26">
        <f>E192</f>
        <v>2304274.23</v>
      </c>
    </row>
    <row r="192" spans="1:5" ht="24">
      <c r="A192" s="42" t="s">
        <v>61</v>
      </c>
      <c r="B192" s="5" t="s">
        <v>26</v>
      </c>
      <c r="C192" s="5" t="s">
        <v>306</v>
      </c>
      <c r="D192" s="18">
        <v>200</v>
      </c>
      <c r="E192" s="28">
        <f>E193</f>
        <v>2304274.23</v>
      </c>
    </row>
    <row r="193" spans="1:5" ht="24">
      <c r="A193" s="42" t="s">
        <v>62</v>
      </c>
      <c r="B193" s="5" t="s">
        <v>26</v>
      </c>
      <c r="C193" s="5" t="s">
        <v>306</v>
      </c>
      <c r="D193" s="18">
        <v>240</v>
      </c>
      <c r="E193" s="29">
        <v>2304274.23</v>
      </c>
    </row>
    <row r="194" spans="1:5" ht="12">
      <c r="A194" s="36" t="s">
        <v>95</v>
      </c>
      <c r="B194" s="13" t="s">
        <v>27</v>
      </c>
      <c r="C194" s="8"/>
      <c r="D194" s="54"/>
      <c r="E194" s="32">
        <f>E195+E200+E205+E218</f>
        <v>24067945</v>
      </c>
    </row>
    <row r="195" spans="1:5" ht="24">
      <c r="A195" s="30" t="s">
        <v>253</v>
      </c>
      <c r="B195" s="52" t="s">
        <v>27</v>
      </c>
      <c r="C195" s="52" t="s">
        <v>162</v>
      </c>
      <c r="D195" s="39"/>
      <c r="E195" s="26">
        <f aca="true" t="shared" si="1" ref="E195:E203">E196</f>
        <v>165000</v>
      </c>
    </row>
    <row r="196" spans="1:5" ht="24">
      <c r="A196" s="50" t="s">
        <v>255</v>
      </c>
      <c r="B196" s="52" t="s">
        <v>27</v>
      </c>
      <c r="C196" s="52" t="s">
        <v>257</v>
      </c>
      <c r="D196" s="39"/>
      <c r="E196" s="26">
        <f t="shared" si="1"/>
        <v>165000</v>
      </c>
    </row>
    <row r="197" spans="1:5" ht="12">
      <c r="A197" s="50" t="s">
        <v>165</v>
      </c>
      <c r="B197" s="52" t="s">
        <v>27</v>
      </c>
      <c r="C197" s="52" t="s">
        <v>263</v>
      </c>
      <c r="D197" s="39"/>
      <c r="E197" s="26">
        <f t="shared" si="1"/>
        <v>165000</v>
      </c>
    </row>
    <row r="198" spans="1:5" ht="24">
      <c r="A198" s="42" t="s">
        <v>61</v>
      </c>
      <c r="B198" s="5" t="s">
        <v>27</v>
      </c>
      <c r="C198" s="5" t="s">
        <v>263</v>
      </c>
      <c r="D198" s="18">
        <v>200</v>
      </c>
      <c r="E198" s="28">
        <f t="shared" si="1"/>
        <v>165000</v>
      </c>
    </row>
    <row r="199" spans="1:5" ht="24">
      <c r="A199" s="42" t="s">
        <v>62</v>
      </c>
      <c r="B199" s="5" t="s">
        <v>27</v>
      </c>
      <c r="C199" s="5" t="s">
        <v>263</v>
      </c>
      <c r="D199" s="18">
        <v>240</v>
      </c>
      <c r="E199" s="29">
        <v>165000</v>
      </c>
    </row>
    <row r="200" spans="1:5" ht="36">
      <c r="A200" s="30" t="s">
        <v>289</v>
      </c>
      <c r="B200" s="52" t="s">
        <v>27</v>
      </c>
      <c r="C200" s="52" t="s">
        <v>290</v>
      </c>
      <c r="D200" s="39"/>
      <c r="E200" s="26">
        <f t="shared" si="1"/>
        <v>2500000</v>
      </c>
    </row>
    <row r="201" spans="1:5" ht="24">
      <c r="A201" s="50" t="s">
        <v>291</v>
      </c>
      <c r="B201" s="52" t="s">
        <v>27</v>
      </c>
      <c r="C201" s="52" t="s">
        <v>292</v>
      </c>
      <c r="D201" s="39"/>
      <c r="E201" s="26">
        <f t="shared" si="1"/>
        <v>2500000</v>
      </c>
    </row>
    <row r="202" spans="1:5" ht="24">
      <c r="A202" s="50" t="s">
        <v>298</v>
      </c>
      <c r="B202" s="52" t="s">
        <v>27</v>
      </c>
      <c r="C202" s="52" t="s">
        <v>299</v>
      </c>
      <c r="D202" s="39"/>
      <c r="E202" s="26">
        <f t="shared" si="1"/>
        <v>2500000</v>
      </c>
    </row>
    <row r="203" spans="1:5" ht="24">
      <c r="A203" s="42" t="s">
        <v>61</v>
      </c>
      <c r="B203" s="5" t="s">
        <v>27</v>
      </c>
      <c r="C203" s="5" t="s">
        <v>299</v>
      </c>
      <c r="D203" s="18">
        <v>200</v>
      </c>
      <c r="E203" s="28">
        <f t="shared" si="1"/>
        <v>2500000</v>
      </c>
    </row>
    <row r="204" spans="1:5" ht="24">
      <c r="A204" s="42" t="s">
        <v>62</v>
      </c>
      <c r="B204" s="5" t="s">
        <v>27</v>
      </c>
      <c r="C204" s="5" t="s">
        <v>299</v>
      </c>
      <c r="D204" s="18">
        <v>240</v>
      </c>
      <c r="E204" s="29">
        <v>2500000</v>
      </c>
    </row>
    <row r="205" spans="1:5" ht="60">
      <c r="A205" s="30" t="s">
        <v>158</v>
      </c>
      <c r="B205" s="52" t="s">
        <v>27</v>
      </c>
      <c r="C205" s="52" t="s">
        <v>159</v>
      </c>
      <c r="D205" s="18"/>
      <c r="E205" s="26">
        <f>E206</f>
        <v>10027945</v>
      </c>
    </row>
    <row r="206" spans="1:5" ht="24">
      <c r="A206" s="50" t="s">
        <v>160</v>
      </c>
      <c r="B206" s="52" t="s">
        <v>27</v>
      </c>
      <c r="C206" s="52" t="s">
        <v>161</v>
      </c>
      <c r="D206" s="18"/>
      <c r="E206" s="26">
        <f>E207+E210+E213</f>
        <v>10027945</v>
      </c>
    </row>
    <row r="207" spans="1:5" ht="24">
      <c r="A207" s="50" t="s">
        <v>320</v>
      </c>
      <c r="B207" s="52" t="s">
        <v>27</v>
      </c>
      <c r="C207" s="52" t="s">
        <v>321</v>
      </c>
      <c r="D207" s="39"/>
      <c r="E207" s="26">
        <f>E208</f>
        <v>80000</v>
      </c>
    </row>
    <row r="208" spans="1:5" ht="24">
      <c r="A208" s="6" t="s">
        <v>61</v>
      </c>
      <c r="B208" s="5" t="s">
        <v>27</v>
      </c>
      <c r="C208" s="5" t="s">
        <v>321</v>
      </c>
      <c r="D208" s="18">
        <v>200</v>
      </c>
      <c r="E208" s="28">
        <f>E209</f>
        <v>80000</v>
      </c>
    </row>
    <row r="209" spans="1:5" ht="24">
      <c r="A209" s="6" t="s">
        <v>62</v>
      </c>
      <c r="B209" s="5" t="s">
        <v>27</v>
      </c>
      <c r="C209" s="5" t="s">
        <v>321</v>
      </c>
      <c r="D209" s="18">
        <v>240</v>
      </c>
      <c r="E209" s="29">
        <v>80000</v>
      </c>
    </row>
    <row r="210" spans="1:5" ht="36">
      <c r="A210" s="49" t="s">
        <v>233</v>
      </c>
      <c r="B210" s="52" t="s">
        <v>27</v>
      </c>
      <c r="C210" s="52" t="s">
        <v>242</v>
      </c>
      <c r="D210" s="39"/>
      <c r="E210" s="26">
        <f>E211</f>
        <v>267945</v>
      </c>
    </row>
    <row r="211" spans="1:5" ht="24">
      <c r="A211" s="6" t="s">
        <v>61</v>
      </c>
      <c r="B211" s="5" t="s">
        <v>27</v>
      </c>
      <c r="C211" s="5" t="s">
        <v>242</v>
      </c>
      <c r="D211" s="18">
        <v>200</v>
      </c>
      <c r="E211" s="28">
        <f>E212</f>
        <v>267945</v>
      </c>
    </row>
    <row r="212" spans="1:5" ht="24">
      <c r="A212" s="6" t="s">
        <v>62</v>
      </c>
      <c r="B212" s="5" t="s">
        <v>27</v>
      </c>
      <c r="C212" s="5" t="s">
        <v>242</v>
      </c>
      <c r="D212" s="18">
        <v>240</v>
      </c>
      <c r="E212" s="29">
        <v>267945</v>
      </c>
    </row>
    <row r="213" spans="1:5" ht="12">
      <c r="A213" s="50" t="s">
        <v>240</v>
      </c>
      <c r="B213" s="52" t="s">
        <v>27</v>
      </c>
      <c r="C213" s="52" t="s">
        <v>241</v>
      </c>
      <c r="D213" s="18"/>
      <c r="E213" s="26">
        <f>E214+E216</f>
        <v>9680000</v>
      </c>
    </row>
    <row r="214" spans="1:5" ht="24">
      <c r="A214" s="6" t="s">
        <v>61</v>
      </c>
      <c r="B214" s="5" t="s">
        <v>27</v>
      </c>
      <c r="C214" s="5" t="s">
        <v>241</v>
      </c>
      <c r="D214" s="18">
        <v>200</v>
      </c>
      <c r="E214" s="28">
        <f>E215</f>
        <v>80000</v>
      </c>
    </row>
    <row r="215" spans="1:5" ht="24">
      <c r="A215" s="6" t="s">
        <v>62</v>
      </c>
      <c r="B215" s="5" t="s">
        <v>27</v>
      </c>
      <c r="C215" s="5" t="s">
        <v>241</v>
      </c>
      <c r="D215" s="18">
        <v>240</v>
      </c>
      <c r="E215" s="29">
        <v>80000</v>
      </c>
    </row>
    <row r="216" spans="1:5" ht="12">
      <c r="A216" s="42" t="s">
        <v>45</v>
      </c>
      <c r="B216" s="5" t="s">
        <v>27</v>
      </c>
      <c r="C216" s="5" t="s">
        <v>241</v>
      </c>
      <c r="D216" s="18">
        <v>800</v>
      </c>
      <c r="E216" s="28">
        <f>E217</f>
        <v>9600000</v>
      </c>
    </row>
    <row r="217" spans="1:5" ht="36">
      <c r="A217" s="42" t="s">
        <v>66</v>
      </c>
      <c r="B217" s="5" t="s">
        <v>27</v>
      </c>
      <c r="C217" s="5" t="s">
        <v>241</v>
      </c>
      <c r="D217" s="18">
        <v>810</v>
      </c>
      <c r="E217" s="29">
        <v>9600000</v>
      </c>
    </row>
    <row r="218" spans="1:5" ht="36">
      <c r="A218" s="30" t="s">
        <v>70</v>
      </c>
      <c r="B218" s="52" t="s">
        <v>27</v>
      </c>
      <c r="C218" s="52" t="s">
        <v>136</v>
      </c>
      <c r="D218" s="18"/>
      <c r="E218" s="26">
        <f>E220</f>
        <v>11375000</v>
      </c>
    </row>
    <row r="219" spans="1:5" ht="36">
      <c r="A219" s="49" t="s">
        <v>171</v>
      </c>
      <c r="B219" s="52" t="s">
        <v>27</v>
      </c>
      <c r="C219" s="52" t="s">
        <v>135</v>
      </c>
      <c r="D219" s="18"/>
      <c r="E219" s="26">
        <f>E220</f>
        <v>11375000</v>
      </c>
    </row>
    <row r="220" spans="1:5" ht="24">
      <c r="A220" s="49" t="s">
        <v>211</v>
      </c>
      <c r="B220" s="52" t="s">
        <v>27</v>
      </c>
      <c r="C220" s="52" t="s">
        <v>236</v>
      </c>
      <c r="D220" s="39"/>
      <c r="E220" s="26">
        <f>E221+E223</f>
        <v>11375000</v>
      </c>
    </row>
    <row r="221" spans="1:5" ht="24">
      <c r="A221" s="42" t="s">
        <v>61</v>
      </c>
      <c r="B221" s="5" t="s">
        <v>27</v>
      </c>
      <c r="C221" s="5" t="s">
        <v>236</v>
      </c>
      <c r="D221" s="18">
        <v>200</v>
      </c>
      <c r="E221" s="28">
        <f>E222</f>
        <v>375000</v>
      </c>
    </row>
    <row r="222" spans="1:5" ht="24">
      <c r="A222" s="42" t="s">
        <v>62</v>
      </c>
      <c r="B222" s="5" t="s">
        <v>27</v>
      </c>
      <c r="C222" s="5" t="s">
        <v>236</v>
      </c>
      <c r="D222" s="18">
        <v>240</v>
      </c>
      <c r="E222" s="29">
        <v>375000</v>
      </c>
    </row>
    <row r="223" spans="1:5" ht="12">
      <c r="A223" s="42" t="s">
        <v>45</v>
      </c>
      <c r="B223" s="5" t="s">
        <v>27</v>
      </c>
      <c r="C223" s="5" t="s">
        <v>236</v>
      </c>
      <c r="D223" s="18">
        <v>800</v>
      </c>
      <c r="E223" s="28">
        <f>E224</f>
        <v>11000000</v>
      </c>
    </row>
    <row r="224" spans="1:5" ht="36">
      <c r="A224" s="42" t="s">
        <v>66</v>
      </c>
      <c r="B224" s="5" t="s">
        <v>27</v>
      </c>
      <c r="C224" s="5" t="s">
        <v>236</v>
      </c>
      <c r="D224" s="18">
        <v>810</v>
      </c>
      <c r="E224" s="29">
        <v>11000000</v>
      </c>
    </row>
    <row r="225" spans="1:5" ht="12">
      <c r="A225" s="36" t="s">
        <v>28</v>
      </c>
      <c r="B225" s="13" t="s">
        <v>29</v>
      </c>
      <c r="C225" s="8"/>
      <c r="D225" s="54"/>
      <c r="E225" s="32">
        <f>E226+E254+E259</f>
        <v>34199551.87</v>
      </c>
    </row>
    <row r="226" spans="1:5" ht="36">
      <c r="A226" s="30" t="s">
        <v>67</v>
      </c>
      <c r="B226" s="52" t="s">
        <v>29</v>
      </c>
      <c r="C226" s="52" t="s">
        <v>148</v>
      </c>
      <c r="D226" s="18"/>
      <c r="E226" s="26">
        <f>E227</f>
        <v>20955917.75</v>
      </c>
    </row>
    <row r="227" spans="1:5" ht="24">
      <c r="A227" s="105" t="s">
        <v>199</v>
      </c>
      <c r="B227" s="52" t="s">
        <v>29</v>
      </c>
      <c r="C227" s="52" t="s">
        <v>166</v>
      </c>
      <c r="D227" s="18"/>
      <c r="E227" s="26">
        <f>E228+E233+E236+E239+E242+E251+E248++E245</f>
        <v>20955917.75</v>
      </c>
    </row>
    <row r="228" spans="1:5" ht="12">
      <c r="A228" s="49" t="s">
        <v>68</v>
      </c>
      <c r="B228" s="52" t="s">
        <v>29</v>
      </c>
      <c r="C228" s="52" t="s">
        <v>167</v>
      </c>
      <c r="D228" s="39"/>
      <c r="E228" s="26">
        <f>E229+E231</f>
        <v>4988700.69</v>
      </c>
    </row>
    <row r="229" spans="1:5" ht="24">
      <c r="A229" s="42" t="s">
        <v>61</v>
      </c>
      <c r="B229" s="5" t="s">
        <v>29</v>
      </c>
      <c r="C229" s="5" t="s">
        <v>167</v>
      </c>
      <c r="D229" s="18">
        <v>200</v>
      </c>
      <c r="E229" s="28">
        <f>E230</f>
        <v>4987700.69</v>
      </c>
    </row>
    <row r="230" spans="1:5" ht="24">
      <c r="A230" s="42" t="s">
        <v>62</v>
      </c>
      <c r="B230" s="5" t="s">
        <v>29</v>
      </c>
      <c r="C230" s="5" t="s">
        <v>167</v>
      </c>
      <c r="D230" s="18">
        <v>240</v>
      </c>
      <c r="E230" s="29">
        <v>4987700.69</v>
      </c>
    </row>
    <row r="231" spans="1:5" ht="12">
      <c r="A231" s="42" t="s">
        <v>45</v>
      </c>
      <c r="B231" s="5" t="s">
        <v>29</v>
      </c>
      <c r="C231" s="5" t="s">
        <v>167</v>
      </c>
      <c r="D231" s="18">
        <v>800</v>
      </c>
      <c r="E231" s="28">
        <f>E232</f>
        <v>1000</v>
      </c>
    </row>
    <row r="232" spans="1:5" ht="12">
      <c r="A232" s="42" t="s">
        <v>63</v>
      </c>
      <c r="B232" s="5" t="s">
        <v>29</v>
      </c>
      <c r="C232" s="5" t="s">
        <v>167</v>
      </c>
      <c r="D232" s="18">
        <v>850</v>
      </c>
      <c r="E232" s="29">
        <v>1000</v>
      </c>
    </row>
    <row r="233" spans="1:5" ht="12">
      <c r="A233" s="14" t="s">
        <v>107</v>
      </c>
      <c r="B233" s="52" t="s">
        <v>29</v>
      </c>
      <c r="C233" s="52" t="s">
        <v>168</v>
      </c>
      <c r="D233" s="18"/>
      <c r="E233" s="26">
        <f>E234</f>
        <v>6472774</v>
      </c>
    </row>
    <row r="234" spans="1:5" ht="24">
      <c r="A234" s="42" t="s">
        <v>61</v>
      </c>
      <c r="B234" s="5" t="s">
        <v>29</v>
      </c>
      <c r="C234" s="5" t="s">
        <v>168</v>
      </c>
      <c r="D234" s="18">
        <v>200</v>
      </c>
      <c r="E234" s="28">
        <f>E235</f>
        <v>6472774</v>
      </c>
    </row>
    <row r="235" spans="1:5" ht="24">
      <c r="A235" s="59" t="s">
        <v>62</v>
      </c>
      <c r="B235" s="5" t="s">
        <v>29</v>
      </c>
      <c r="C235" s="5" t="s">
        <v>168</v>
      </c>
      <c r="D235" s="18">
        <v>240</v>
      </c>
      <c r="E235" s="29">
        <v>6472774</v>
      </c>
    </row>
    <row r="236" spans="1:5" ht="24">
      <c r="A236" s="14" t="s">
        <v>109</v>
      </c>
      <c r="B236" s="52" t="s">
        <v>29</v>
      </c>
      <c r="C236" s="52" t="s">
        <v>195</v>
      </c>
      <c r="D236" s="39"/>
      <c r="E236" s="26">
        <f>E237</f>
        <v>1200000</v>
      </c>
    </row>
    <row r="237" spans="1:5" ht="24">
      <c r="A237" s="42" t="s">
        <v>61</v>
      </c>
      <c r="B237" s="5" t="s">
        <v>29</v>
      </c>
      <c r="C237" s="5" t="s">
        <v>195</v>
      </c>
      <c r="D237" s="18">
        <v>200</v>
      </c>
      <c r="E237" s="28">
        <f>E238</f>
        <v>1200000</v>
      </c>
    </row>
    <row r="238" spans="1:5" ht="24">
      <c r="A238" s="42" t="s">
        <v>62</v>
      </c>
      <c r="B238" s="5" t="s">
        <v>29</v>
      </c>
      <c r="C238" s="5" t="s">
        <v>195</v>
      </c>
      <c r="D238" s="18">
        <v>240</v>
      </c>
      <c r="E238" s="29">
        <v>1200000</v>
      </c>
    </row>
    <row r="239" spans="1:5" ht="24">
      <c r="A239" s="14" t="s">
        <v>228</v>
      </c>
      <c r="B239" s="52" t="s">
        <v>29</v>
      </c>
      <c r="C239" s="52" t="s">
        <v>226</v>
      </c>
      <c r="D239" s="39"/>
      <c r="E239" s="26">
        <f>E240</f>
        <v>30100</v>
      </c>
    </row>
    <row r="240" spans="1:5" ht="24">
      <c r="A240" s="42" t="s">
        <v>61</v>
      </c>
      <c r="B240" s="5" t="s">
        <v>29</v>
      </c>
      <c r="C240" s="5" t="s">
        <v>226</v>
      </c>
      <c r="D240" s="18">
        <v>200</v>
      </c>
      <c r="E240" s="28">
        <f>E241</f>
        <v>30100</v>
      </c>
    </row>
    <row r="241" spans="1:5" ht="24">
      <c r="A241" s="59" t="s">
        <v>62</v>
      </c>
      <c r="B241" s="5" t="s">
        <v>29</v>
      </c>
      <c r="C241" s="5" t="s">
        <v>226</v>
      </c>
      <c r="D241" s="18">
        <v>240</v>
      </c>
      <c r="E241" s="29">
        <v>30100</v>
      </c>
    </row>
    <row r="242" spans="1:5" ht="12">
      <c r="A242" s="14" t="s">
        <v>69</v>
      </c>
      <c r="B242" s="52" t="s">
        <v>29</v>
      </c>
      <c r="C242" s="52" t="s">
        <v>169</v>
      </c>
      <c r="D242" s="18"/>
      <c r="E242" s="26">
        <f>E243</f>
        <v>2354000</v>
      </c>
    </row>
    <row r="243" spans="1:5" ht="24">
      <c r="A243" s="42" t="s">
        <v>61</v>
      </c>
      <c r="B243" s="5" t="s">
        <v>29</v>
      </c>
      <c r="C243" s="5" t="s">
        <v>169</v>
      </c>
      <c r="D243" s="18">
        <v>200</v>
      </c>
      <c r="E243" s="28">
        <f>E244</f>
        <v>2354000</v>
      </c>
    </row>
    <row r="244" spans="1:5" ht="24">
      <c r="A244" s="42" t="s">
        <v>62</v>
      </c>
      <c r="B244" s="5" t="s">
        <v>29</v>
      </c>
      <c r="C244" s="5" t="s">
        <v>169</v>
      </c>
      <c r="D244" s="18">
        <v>240</v>
      </c>
      <c r="E244" s="29">
        <v>2354000</v>
      </c>
    </row>
    <row r="245" spans="1:5" ht="12">
      <c r="A245" s="14" t="s">
        <v>238</v>
      </c>
      <c r="B245" s="52" t="s">
        <v>29</v>
      </c>
      <c r="C245" s="52" t="s">
        <v>237</v>
      </c>
      <c r="D245" s="39"/>
      <c r="E245" s="26">
        <f>E246</f>
        <v>1100000</v>
      </c>
    </row>
    <row r="246" spans="1:5" ht="24">
      <c r="A246" s="42" t="s">
        <v>61</v>
      </c>
      <c r="B246" s="5" t="s">
        <v>29</v>
      </c>
      <c r="C246" s="5" t="s">
        <v>237</v>
      </c>
      <c r="D246" s="18">
        <v>200</v>
      </c>
      <c r="E246" s="28">
        <f>E247</f>
        <v>1100000</v>
      </c>
    </row>
    <row r="247" spans="1:5" ht="24">
      <c r="A247" s="42" t="s">
        <v>62</v>
      </c>
      <c r="B247" s="5" t="s">
        <v>29</v>
      </c>
      <c r="C247" s="5" t="s">
        <v>237</v>
      </c>
      <c r="D247" s="18">
        <v>240</v>
      </c>
      <c r="E247" s="29">
        <v>1100000</v>
      </c>
    </row>
    <row r="248" spans="1:5" ht="24">
      <c r="A248" s="14" t="s">
        <v>229</v>
      </c>
      <c r="B248" s="52" t="s">
        <v>29</v>
      </c>
      <c r="C248" s="52" t="s">
        <v>227</v>
      </c>
      <c r="D248" s="18"/>
      <c r="E248" s="26">
        <f>E249</f>
        <v>20000</v>
      </c>
    </row>
    <row r="249" spans="1:5" ht="24">
      <c r="A249" s="42" t="s">
        <v>61</v>
      </c>
      <c r="B249" s="5" t="s">
        <v>29</v>
      </c>
      <c r="C249" s="5" t="s">
        <v>227</v>
      </c>
      <c r="D249" s="18">
        <v>200</v>
      </c>
      <c r="E249" s="28">
        <f>E250</f>
        <v>20000</v>
      </c>
    </row>
    <row r="250" spans="1:5" ht="24">
      <c r="A250" s="59" t="s">
        <v>62</v>
      </c>
      <c r="B250" s="5" t="s">
        <v>29</v>
      </c>
      <c r="C250" s="5" t="s">
        <v>227</v>
      </c>
      <c r="D250" s="18">
        <v>240</v>
      </c>
      <c r="E250" s="29">
        <v>20000</v>
      </c>
    </row>
    <row r="251" spans="1:5" ht="12">
      <c r="A251" s="14" t="s">
        <v>110</v>
      </c>
      <c r="B251" s="52" t="s">
        <v>29</v>
      </c>
      <c r="C251" s="52" t="s">
        <v>170</v>
      </c>
      <c r="D251" s="18"/>
      <c r="E251" s="26">
        <f>E252</f>
        <v>4790343.06</v>
      </c>
    </row>
    <row r="252" spans="1:5" ht="24">
      <c r="A252" s="42" t="s">
        <v>61</v>
      </c>
      <c r="B252" s="5" t="s">
        <v>29</v>
      </c>
      <c r="C252" s="5" t="s">
        <v>170</v>
      </c>
      <c r="D252" s="18">
        <v>200</v>
      </c>
      <c r="E252" s="28">
        <f>E253</f>
        <v>4790343.06</v>
      </c>
    </row>
    <row r="253" spans="1:5" ht="24">
      <c r="A253" s="42" t="s">
        <v>62</v>
      </c>
      <c r="B253" s="5" t="s">
        <v>29</v>
      </c>
      <c r="C253" s="5" t="s">
        <v>170</v>
      </c>
      <c r="D253" s="18">
        <v>240</v>
      </c>
      <c r="E253" s="29">
        <v>4790343.06</v>
      </c>
    </row>
    <row r="254" spans="1:5" ht="36">
      <c r="A254" s="30" t="s">
        <v>303</v>
      </c>
      <c r="B254" s="52" t="s">
        <v>29</v>
      </c>
      <c r="C254" s="52" t="s">
        <v>278</v>
      </c>
      <c r="D254" s="39"/>
      <c r="E254" s="26">
        <f>E255</f>
        <v>13043634.12</v>
      </c>
    </row>
    <row r="255" spans="1:5" ht="24">
      <c r="A255" s="50" t="s">
        <v>293</v>
      </c>
      <c r="B255" s="52" t="s">
        <v>29</v>
      </c>
      <c r="C255" s="52" t="s">
        <v>279</v>
      </c>
      <c r="D255" s="39"/>
      <c r="E255" s="26">
        <f>E256</f>
        <v>13043634.12</v>
      </c>
    </row>
    <row r="256" spans="1:5" ht="12">
      <c r="A256" s="50" t="s">
        <v>314</v>
      </c>
      <c r="B256" s="52" t="s">
        <v>29</v>
      </c>
      <c r="C256" s="52" t="s">
        <v>315</v>
      </c>
      <c r="D256" s="39"/>
      <c r="E256" s="26">
        <f>E257</f>
        <v>13043634.12</v>
      </c>
    </row>
    <row r="257" spans="1:5" ht="24">
      <c r="A257" s="42" t="s">
        <v>61</v>
      </c>
      <c r="B257" s="5" t="s">
        <v>29</v>
      </c>
      <c r="C257" s="5" t="s">
        <v>315</v>
      </c>
      <c r="D257" s="18">
        <v>200</v>
      </c>
      <c r="E257" s="28">
        <f>E258</f>
        <v>13043634.12</v>
      </c>
    </row>
    <row r="258" spans="1:5" ht="24">
      <c r="A258" s="42" t="s">
        <v>62</v>
      </c>
      <c r="B258" s="5" t="s">
        <v>29</v>
      </c>
      <c r="C258" s="5" t="s">
        <v>315</v>
      </c>
      <c r="D258" s="18">
        <v>240</v>
      </c>
      <c r="E258" s="29">
        <v>13043634.12</v>
      </c>
    </row>
    <row r="259" spans="1:5" ht="24">
      <c r="A259" s="30" t="s">
        <v>253</v>
      </c>
      <c r="B259" s="52" t="s">
        <v>29</v>
      </c>
      <c r="C259" s="52" t="s">
        <v>162</v>
      </c>
      <c r="D259" s="39"/>
      <c r="E259" s="26">
        <f>E260</f>
        <v>200000</v>
      </c>
    </row>
    <row r="260" spans="1:5" ht="24">
      <c r="A260" s="50" t="s">
        <v>255</v>
      </c>
      <c r="B260" s="52" t="s">
        <v>29</v>
      </c>
      <c r="C260" s="52" t="s">
        <v>257</v>
      </c>
      <c r="D260" s="39"/>
      <c r="E260" s="26">
        <f>E261</f>
        <v>200000</v>
      </c>
    </row>
    <row r="261" spans="1:5" ht="12">
      <c r="A261" s="50" t="s">
        <v>165</v>
      </c>
      <c r="B261" s="52" t="s">
        <v>29</v>
      </c>
      <c r="C261" s="52" t="s">
        <v>263</v>
      </c>
      <c r="D261" s="39"/>
      <c r="E261" s="26">
        <f>E262</f>
        <v>200000</v>
      </c>
    </row>
    <row r="262" spans="1:5" ht="24">
      <c r="A262" s="42" t="s">
        <v>61</v>
      </c>
      <c r="B262" s="5" t="s">
        <v>29</v>
      </c>
      <c r="C262" s="5" t="s">
        <v>263</v>
      </c>
      <c r="D262" s="18">
        <v>200</v>
      </c>
      <c r="E262" s="28">
        <f>E263</f>
        <v>200000</v>
      </c>
    </row>
    <row r="263" spans="1:5" ht="24">
      <c r="A263" s="42" t="s">
        <v>62</v>
      </c>
      <c r="B263" s="5" t="s">
        <v>29</v>
      </c>
      <c r="C263" s="5" t="s">
        <v>263</v>
      </c>
      <c r="D263" s="18">
        <v>240</v>
      </c>
      <c r="E263" s="29">
        <v>200000</v>
      </c>
    </row>
    <row r="264" spans="1:5" ht="12">
      <c r="A264" s="16" t="s">
        <v>30</v>
      </c>
      <c r="B264" s="3" t="s">
        <v>31</v>
      </c>
      <c r="C264" s="9"/>
      <c r="D264" s="9"/>
      <c r="E264" s="25">
        <f>E265+E272+E279</f>
        <v>2269659</v>
      </c>
    </row>
    <row r="265" spans="1:5" ht="12">
      <c r="A265" s="37" t="s">
        <v>362</v>
      </c>
      <c r="B265" s="13" t="s">
        <v>363</v>
      </c>
      <c r="C265" s="8"/>
      <c r="D265" s="8"/>
      <c r="E265" s="31">
        <f aca="true" t="shared" si="2" ref="E265:E270">E266</f>
        <v>700000</v>
      </c>
    </row>
    <row r="266" spans="1:5" ht="24">
      <c r="A266" s="30" t="s">
        <v>71</v>
      </c>
      <c r="B266" s="52" t="s">
        <v>363</v>
      </c>
      <c r="C266" s="52" t="s">
        <v>180</v>
      </c>
      <c r="D266" s="52"/>
      <c r="E266" s="26">
        <f t="shared" si="2"/>
        <v>700000</v>
      </c>
    </row>
    <row r="267" spans="1:5" ht="24">
      <c r="A267" s="30" t="s">
        <v>183</v>
      </c>
      <c r="B267" s="52" t="s">
        <v>363</v>
      </c>
      <c r="C267" s="52" t="s">
        <v>184</v>
      </c>
      <c r="D267" s="52"/>
      <c r="E267" s="26">
        <f t="shared" si="2"/>
        <v>700000</v>
      </c>
    </row>
    <row r="268" spans="1:5" ht="24">
      <c r="A268" s="50" t="s">
        <v>185</v>
      </c>
      <c r="B268" s="52" t="s">
        <v>363</v>
      </c>
      <c r="C268" s="52" t="s">
        <v>214</v>
      </c>
      <c r="D268" s="52"/>
      <c r="E268" s="26">
        <f t="shared" si="2"/>
        <v>700000</v>
      </c>
    </row>
    <row r="269" spans="1:5" ht="12">
      <c r="A269" s="50" t="s">
        <v>196</v>
      </c>
      <c r="B269" s="52" t="s">
        <v>363</v>
      </c>
      <c r="C269" s="52" t="s">
        <v>267</v>
      </c>
      <c r="D269" s="5"/>
      <c r="E269" s="26">
        <f t="shared" si="2"/>
        <v>700000</v>
      </c>
    </row>
    <row r="270" spans="1:5" ht="12">
      <c r="A270" s="42" t="s">
        <v>45</v>
      </c>
      <c r="B270" s="5" t="s">
        <v>363</v>
      </c>
      <c r="C270" s="5" t="s">
        <v>267</v>
      </c>
      <c r="D270" s="5" t="s">
        <v>112</v>
      </c>
      <c r="E270" s="28">
        <f t="shared" si="2"/>
        <v>700000</v>
      </c>
    </row>
    <row r="271" spans="1:5" ht="12">
      <c r="A271" s="42" t="s">
        <v>114</v>
      </c>
      <c r="B271" s="5" t="s">
        <v>363</v>
      </c>
      <c r="C271" s="5" t="s">
        <v>267</v>
      </c>
      <c r="D271" s="5" t="s">
        <v>113</v>
      </c>
      <c r="E271" s="29">
        <v>700000</v>
      </c>
    </row>
    <row r="272" spans="1:5" ht="12">
      <c r="A272" s="37" t="s">
        <v>364</v>
      </c>
      <c r="B272" s="13" t="s">
        <v>365</v>
      </c>
      <c r="C272" s="8"/>
      <c r="D272" s="8"/>
      <c r="E272" s="31">
        <f aca="true" t="shared" si="3" ref="E272:E277">E273</f>
        <v>1300000</v>
      </c>
    </row>
    <row r="273" spans="1:5" ht="24">
      <c r="A273" s="30" t="s">
        <v>71</v>
      </c>
      <c r="B273" s="52" t="s">
        <v>365</v>
      </c>
      <c r="C273" s="52" t="s">
        <v>180</v>
      </c>
      <c r="D273" s="52"/>
      <c r="E273" s="26">
        <f t="shared" si="3"/>
        <v>1300000</v>
      </c>
    </row>
    <row r="274" spans="1:5" ht="24">
      <c r="A274" s="30" t="s">
        <v>183</v>
      </c>
      <c r="B274" s="52" t="s">
        <v>365</v>
      </c>
      <c r="C274" s="52" t="s">
        <v>184</v>
      </c>
      <c r="D274" s="52"/>
      <c r="E274" s="26">
        <f t="shared" si="3"/>
        <v>1300000</v>
      </c>
    </row>
    <row r="275" spans="1:5" ht="24">
      <c r="A275" s="50" t="s">
        <v>185</v>
      </c>
      <c r="B275" s="52" t="s">
        <v>365</v>
      </c>
      <c r="C275" s="52" t="s">
        <v>214</v>
      </c>
      <c r="D275" s="52"/>
      <c r="E275" s="26">
        <f t="shared" si="3"/>
        <v>1300000</v>
      </c>
    </row>
    <row r="276" spans="1:5" ht="12">
      <c r="A276" s="50" t="s">
        <v>196</v>
      </c>
      <c r="B276" s="52" t="s">
        <v>365</v>
      </c>
      <c r="C276" s="52" t="s">
        <v>267</v>
      </c>
      <c r="D276" s="5"/>
      <c r="E276" s="26">
        <f t="shared" si="3"/>
        <v>1300000</v>
      </c>
    </row>
    <row r="277" spans="1:5" ht="12">
      <c r="A277" s="42" t="s">
        <v>45</v>
      </c>
      <c r="B277" s="5" t="s">
        <v>365</v>
      </c>
      <c r="C277" s="5" t="s">
        <v>267</v>
      </c>
      <c r="D277" s="5" t="s">
        <v>112</v>
      </c>
      <c r="E277" s="28">
        <f t="shared" si="3"/>
        <v>1300000</v>
      </c>
    </row>
    <row r="278" spans="1:5" ht="12">
      <c r="A278" s="42" t="s">
        <v>114</v>
      </c>
      <c r="B278" s="5" t="s">
        <v>365</v>
      </c>
      <c r="C278" s="5" t="s">
        <v>267</v>
      </c>
      <c r="D278" s="5" t="s">
        <v>113</v>
      </c>
      <c r="E278" s="29">
        <v>1300000</v>
      </c>
    </row>
    <row r="279" spans="1:5" ht="12">
      <c r="A279" s="37" t="s">
        <v>32</v>
      </c>
      <c r="B279" s="13" t="s">
        <v>33</v>
      </c>
      <c r="C279" s="8"/>
      <c r="D279" s="8"/>
      <c r="E279" s="32">
        <f aca="true" t="shared" si="4" ref="E279:E286">E280</f>
        <v>269659</v>
      </c>
    </row>
    <row r="280" spans="1:5" ht="36">
      <c r="A280" s="30" t="s">
        <v>304</v>
      </c>
      <c r="B280" s="52" t="s">
        <v>33</v>
      </c>
      <c r="C280" s="52" t="s">
        <v>173</v>
      </c>
      <c r="D280" s="52"/>
      <c r="E280" s="26">
        <f t="shared" si="4"/>
        <v>269659</v>
      </c>
    </row>
    <row r="281" spans="1:5" ht="24">
      <c r="A281" s="49" t="s">
        <v>172</v>
      </c>
      <c r="B281" s="52" t="s">
        <v>33</v>
      </c>
      <c r="C281" s="52" t="s">
        <v>174</v>
      </c>
      <c r="D281" s="52"/>
      <c r="E281" s="26">
        <f>E282+E285+E288</f>
        <v>269659</v>
      </c>
    </row>
    <row r="282" spans="1:5" ht="12">
      <c r="A282" s="49" t="s">
        <v>294</v>
      </c>
      <c r="B282" s="52" t="s">
        <v>33</v>
      </c>
      <c r="C282" s="52" t="s">
        <v>295</v>
      </c>
      <c r="D282" s="5"/>
      <c r="E282" s="26">
        <f t="shared" si="4"/>
        <v>100000</v>
      </c>
    </row>
    <row r="283" spans="1:5" ht="24">
      <c r="A283" s="42" t="s">
        <v>61</v>
      </c>
      <c r="B283" s="5" t="s">
        <v>33</v>
      </c>
      <c r="C283" s="5" t="s">
        <v>295</v>
      </c>
      <c r="D283" s="5" t="s">
        <v>53</v>
      </c>
      <c r="E283" s="28">
        <f t="shared" si="4"/>
        <v>100000</v>
      </c>
    </row>
    <row r="284" spans="1:5" ht="24">
      <c r="A284" s="42" t="s">
        <v>62</v>
      </c>
      <c r="B284" s="5" t="s">
        <v>33</v>
      </c>
      <c r="C284" s="5" t="s">
        <v>295</v>
      </c>
      <c r="D284" s="5" t="s">
        <v>54</v>
      </c>
      <c r="E284" s="29">
        <v>100000</v>
      </c>
    </row>
    <row r="285" spans="1:5" ht="12">
      <c r="A285" s="49" t="s">
        <v>88</v>
      </c>
      <c r="B285" s="52" t="s">
        <v>33</v>
      </c>
      <c r="C285" s="52" t="s">
        <v>175</v>
      </c>
      <c r="D285" s="5"/>
      <c r="E285" s="26">
        <f t="shared" si="4"/>
        <v>93359</v>
      </c>
    </row>
    <row r="286" spans="1:5" ht="24">
      <c r="A286" s="42" t="s">
        <v>61</v>
      </c>
      <c r="B286" s="5" t="s">
        <v>33</v>
      </c>
      <c r="C286" s="5" t="s">
        <v>175</v>
      </c>
      <c r="D286" s="5" t="s">
        <v>53</v>
      </c>
      <c r="E286" s="28">
        <f t="shared" si="4"/>
        <v>93359</v>
      </c>
    </row>
    <row r="287" spans="1:5" ht="24">
      <c r="A287" s="42" t="s">
        <v>62</v>
      </c>
      <c r="B287" s="5" t="s">
        <v>33</v>
      </c>
      <c r="C287" s="5" t="s">
        <v>175</v>
      </c>
      <c r="D287" s="5" t="s">
        <v>54</v>
      </c>
      <c r="E287" s="29">
        <v>93359</v>
      </c>
    </row>
    <row r="288" spans="1:5" ht="12">
      <c r="A288" s="49" t="s">
        <v>176</v>
      </c>
      <c r="B288" s="52" t="s">
        <v>33</v>
      </c>
      <c r="C288" s="52" t="s">
        <v>212</v>
      </c>
      <c r="D288" s="52"/>
      <c r="E288" s="26">
        <f>E289</f>
        <v>76300</v>
      </c>
    </row>
    <row r="289" spans="1:5" ht="48">
      <c r="A289" s="6" t="s">
        <v>77</v>
      </c>
      <c r="B289" s="5" t="s">
        <v>33</v>
      </c>
      <c r="C289" s="5" t="s">
        <v>212</v>
      </c>
      <c r="D289" s="5" t="s">
        <v>50</v>
      </c>
      <c r="E289" s="28">
        <f>E290</f>
        <v>76300</v>
      </c>
    </row>
    <row r="290" spans="1:5" ht="12">
      <c r="A290" s="6" t="s">
        <v>78</v>
      </c>
      <c r="B290" s="5" t="s">
        <v>33</v>
      </c>
      <c r="C290" s="5" t="s">
        <v>212</v>
      </c>
      <c r="D290" s="5" t="s">
        <v>79</v>
      </c>
      <c r="E290" s="29">
        <v>76300</v>
      </c>
    </row>
    <row r="291" spans="1:5" ht="12">
      <c r="A291" s="1" t="s">
        <v>34</v>
      </c>
      <c r="B291" s="3" t="s">
        <v>35</v>
      </c>
      <c r="C291" s="9"/>
      <c r="D291" s="9"/>
      <c r="E291" s="25">
        <f>E292</f>
        <v>26154584</v>
      </c>
    </row>
    <row r="292" spans="1:5" ht="12">
      <c r="A292" s="37" t="s">
        <v>36</v>
      </c>
      <c r="B292" s="13" t="s">
        <v>37</v>
      </c>
      <c r="C292" s="8"/>
      <c r="D292" s="8"/>
      <c r="E292" s="32">
        <f>E293</f>
        <v>26154584</v>
      </c>
    </row>
    <row r="293" spans="1:5" ht="24">
      <c r="A293" s="30" t="s">
        <v>178</v>
      </c>
      <c r="B293" s="52" t="s">
        <v>37</v>
      </c>
      <c r="C293" s="52" t="s">
        <v>177</v>
      </c>
      <c r="D293" s="5"/>
      <c r="E293" s="26">
        <f>E294</f>
        <v>26154584</v>
      </c>
    </row>
    <row r="294" spans="1:5" ht="24">
      <c r="A294" s="49" t="s">
        <v>245</v>
      </c>
      <c r="B294" s="52" t="s">
        <v>37</v>
      </c>
      <c r="C294" s="52" t="s">
        <v>243</v>
      </c>
      <c r="D294" s="5"/>
      <c r="E294" s="26">
        <f>E295+E302+E305</f>
        <v>26154584</v>
      </c>
    </row>
    <row r="295" spans="1:5" ht="24">
      <c r="A295" s="49" t="s">
        <v>76</v>
      </c>
      <c r="B295" s="52" t="s">
        <v>37</v>
      </c>
      <c r="C295" s="52" t="s">
        <v>247</v>
      </c>
      <c r="D295" s="52"/>
      <c r="E295" s="26">
        <f>E296+E298+E300</f>
        <v>18064844</v>
      </c>
    </row>
    <row r="296" spans="1:5" ht="48">
      <c r="A296" s="6" t="s">
        <v>77</v>
      </c>
      <c r="B296" s="5" t="s">
        <v>37</v>
      </c>
      <c r="C296" s="5" t="s">
        <v>247</v>
      </c>
      <c r="D296" s="5" t="s">
        <v>50</v>
      </c>
      <c r="E296" s="28">
        <f>E297</f>
        <v>14561344</v>
      </c>
    </row>
    <row r="297" spans="1:5" ht="12">
      <c r="A297" s="6" t="s">
        <v>78</v>
      </c>
      <c r="B297" s="5" t="s">
        <v>37</v>
      </c>
      <c r="C297" s="5" t="s">
        <v>247</v>
      </c>
      <c r="D297" s="5" t="s">
        <v>79</v>
      </c>
      <c r="E297" s="29">
        <v>14561344</v>
      </c>
    </row>
    <row r="298" spans="1:5" ht="24">
      <c r="A298" s="42" t="s">
        <v>61</v>
      </c>
      <c r="B298" s="5" t="s">
        <v>37</v>
      </c>
      <c r="C298" s="5" t="s">
        <v>247</v>
      </c>
      <c r="D298" s="5" t="s">
        <v>53</v>
      </c>
      <c r="E298" s="28">
        <f>E299</f>
        <v>3502500</v>
      </c>
    </row>
    <row r="299" spans="1:5" ht="24">
      <c r="A299" s="42" t="s">
        <v>62</v>
      </c>
      <c r="B299" s="5" t="s">
        <v>37</v>
      </c>
      <c r="C299" s="5" t="s">
        <v>247</v>
      </c>
      <c r="D299" s="5" t="s">
        <v>54</v>
      </c>
      <c r="E299" s="29">
        <v>3502500</v>
      </c>
    </row>
    <row r="300" spans="1:5" ht="12">
      <c r="A300" s="44" t="s">
        <v>45</v>
      </c>
      <c r="B300" s="5" t="s">
        <v>37</v>
      </c>
      <c r="C300" s="5" t="s">
        <v>247</v>
      </c>
      <c r="D300" s="4" t="s">
        <v>55</v>
      </c>
      <c r="E300" s="28">
        <f>E301</f>
        <v>1000</v>
      </c>
    </row>
    <row r="301" spans="1:5" ht="12">
      <c r="A301" s="44" t="s">
        <v>63</v>
      </c>
      <c r="B301" s="5" t="s">
        <v>37</v>
      </c>
      <c r="C301" s="5" t="s">
        <v>247</v>
      </c>
      <c r="D301" s="4" t="s">
        <v>56</v>
      </c>
      <c r="E301" s="29">
        <v>1000</v>
      </c>
    </row>
    <row r="302" spans="1:5" ht="12">
      <c r="A302" s="49" t="s">
        <v>84</v>
      </c>
      <c r="B302" s="52" t="s">
        <v>37</v>
      </c>
      <c r="C302" s="52" t="s">
        <v>244</v>
      </c>
      <c r="D302" s="5"/>
      <c r="E302" s="26">
        <f>E303</f>
        <v>5389740</v>
      </c>
    </row>
    <row r="303" spans="1:5" ht="24">
      <c r="A303" s="42" t="s">
        <v>61</v>
      </c>
      <c r="B303" s="5" t="s">
        <v>37</v>
      </c>
      <c r="C303" s="5" t="s">
        <v>244</v>
      </c>
      <c r="D303" s="5" t="s">
        <v>53</v>
      </c>
      <c r="E303" s="28">
        <f>E304</f>
        <v>5389740</v>
      </c>
    </row>
    <row r="304" spans="1:5" ht="24">
      <c r="A304" s="42" t="s">
        <v>62</v>
      </c>
      <c r="B304" s="5" t="s">
        <v>37</v>
      </c>
      <c r="C304" s="5" t="s">
        <v>244</v>
      </c>
      <c r="D304" s="5" t="s">
        <v>54</v>
      </c>
      <c r="E304" s="29">
        <v>5389740</v>
      </c>
    </row>
    <row r="305" spans="1:5" ht="24">
      <c r="A305" s="49" t="s">
        <v>85</v>
      </c>
      <c r="B305" s="52" t="s">
        <v>37</v>
      </c>
      <c r="C305" s="52" t="s">
        <v>246</v>
      </c>
      <c r="D305" s="5"/>
      <c r="E305" s="26">
        <f>E306</f>
        <v>2700000</v>
      </c>
    </row>
    <row r="306" spans="1:5" ht="24">
      <c r="A306" s="42" t="s">
        <v>61</v>
      </c>
      <c r="B306" s="5" t="s">
        <v>37</v>
      </c>
      <c r="C306" s="5" t="s">
        <v>246</v>
      </c>
      <c r="D306" s="5" t="s">
        <v>53</v>
      </c>
      <c r="E306" s="28">
        <f>E307</f>
        <v>2700000</v>
      </c>
    </row>
    <row r="307" spans="1:5" ht="24">
      <c r="A307" s="42" t="s">
        <v>62</v>
      </c>
      <c r="B307" s="5" t="s">
        <v>37</v>
      </c>
      <c r="C307" s="5" t="s">
        <v>246</v>
      </c>
      <c r="D307" s="5" t="s">
        <v>54</v>
      </c>
      <c r="E307" s="29">
        <v>2700000</v>
      </c>
    </row>
    <row r="308" spans="1:5" ht="12">
      <c r="A308" s="1" t="s">
        <v>38</v>
      </c>
      <c r="B308" s="3" t="s">
        <v>39</v>
      </c>
      <c r="C308" s="9"/>
      <c r="D308" s="9"/>
      <c r="E308" s="25">
        <f>E309+E316</f>
        <v>1505000</v>
      </c>
    </row>
    <row r="309" spans="1:5" ht="12">
      <c r="A309" s="37" t="s">
        <v>40</v>
      </c>
      <c r="B309" s="13" t="s">
        <v>41</v>
      </c>
      <c r="C309" s="13"/>
      <c r="D309" s="13"/>
      <c r="E309" s="32">
        <f aca="true" t="shared" si="5" ref="E309:E314">E310</f>
        <v>15000</v>
      </c>
    </row>
    <row r="310" spans="1:5" ht="24">
      <c r="A310" s="30" t="s">
        <v>71</v>
      </c>
      <c r="B310" s="52" t="s">
        <v>41</v>
      </c>
      <c r="C310" s="52" t="s">
        <v>180</v>
      </c>
      <c r="D310" s="5"/>
      <c r="E310" s="26">
        <f t="shared" si="5"/>
        <v>15000</v>
      </c>
    </row>
    <row r="311" spans="1:5" ht="36">
      <c r="A311" s="30" t="s">
        <v>179</v>
      </c>
      <c r="B311" s="52" t="s">
        <v>41</v>
      </c>
      <c r="C311" s="52" t="s">
        <v>181</v>
      </c>
      <c r="D311" s="5"/>
      <c r="E311" s="28">
        <f t="shared" si="5"/>
        <v>15000</v>
      </c>
    </row>
    <row r="312" spans="1:5" ht="24">
      <c r="A312" s="14" t="s">
        <v>187</v>
      </c>
      <c r="B312" s="52" t="s">
        <v>41</v>
      </c>
      <c r="C312" s="52" t="s">
        <v>182</v>
      </c>
      <c r="D312" s="5"/>
      <c r="E312" s="28">
        <f t="shared" si="5"/>
        <v>15000</v>
      </c>
    </row>
    <row r="313" spans="1:5" ht="96">
      <c r="A313" s="50" t="s">
        <v>189</v>
      </c>
      <c r="B313" s="52" t="s">
        <v>41</v>
      </c>
      <c r="C313" s="52" t="s">
        <v>275</v>
      </c>
      <c r="D313" s="5"/>
      <c r="E313" s="28">
        <f t="shared" si="5"/>
        <v>15000</v>
      </c>
    </row>
    <row r="314" spans="1:5" ht="12">
      <c r="A314" s="42" t="s">
        <v>45</v>
      </c>
      <c r="B314" s="5" t="s">
        <v>41</v>
      </c>
      <c r="C314" s="5" t="s">
        <v>275</v>
      </c>
      <c r="D314" s="5" t="s">
        <v>112</v>
      </c>
      <c r="E314" s="28">
        <f t="shared" si="5"/>
        <v>15000</v>
      </c>
    </row>
    <row r="315" spans="1:5" ht="12">
      <c r="A315" s="42" t="s">
        <v>114</v>
      </c>
      <c r="B315" s="5" t="s">
        <v>41</v>
      </c>
      <c r="C315" s="5" t="s">
        <v>275</v>
      </c>
      <c r="D315" s="5" t="s">
        <v>113</v>
      </c>
      <c r="E315" s="29">
        <v>15000</v>
      </c>
    </row>
    <row r="316" spans="1:5" ht="12">
      <c r="A316" s="37" t="s">
        <v>276</v>
      </c>
      <c r="B316" s="13" t="s">
        <v>277</v>
      </c>
      <c r="C316" s="13"/>
      <c r="D316" s="8"/>
      <c r="E316" s="32">
        <f>E317+E337</f>
        <v>1490000</v>
      </c>
    </row>
    <row r="317" spans="1:5" ht="24">
      <c r="A317" s="30" t="s">
        <v>71</v>
      </c>
      <c r="B317" s="52" t="s">
        <v>277</v>
      </c>
      <c r="C317" s="52" t="s">
        <v>180</v>
      </c>
      <c r="D317" s="5"/>
      <c r="E317" s="26">
        <f>E318+E330</f>
        <v>649000</v>
      </c>
    </row>
    <row r="318" spans="1:5" ht="36">
      <c r="A318" s="30" t="s">
        <v>179</v>
      </c>
      <c r="B318" s="52" t="s">
        <v>277</v>
      </c>
      <c r="C318" s="52" t="s">
        <v>181</v>
      </c>
      <c r="D318" s="5"/>
      <c r="E318" s="26">
        <f>+E319</f>
        <v>362000</v>
      </c>
    </row>
    <row r="319" spans="1:5" ht="24">
      <c r="A319" s="14" t="s">
        <v>187</v>
      </c>
      <c r="B319" s="52" t="s">
        <v>277</v>
      </c>
      <c r="C319" s="52" t="s">
        <v>182</v>
      </c>
      <c r="D319" s="5"/>
      <c r="E319" s="26">
        <f>E320+E325</f>
        <v>362000</v>
      </c>
    </row>
    <row r="320" spans="1:5" ht="36">
      <c r="A320" s="14" t="s">
        <v>248</v>
      </c>
      <c r="B320" s="52" t="s">
        <v>277</v>
      </c>
      <c r="C320" s="52" t="s">
        <v>264</v>
      </c>
      <c r="D320" s="5"/>
      <c r="E320" s="26">
        <f>E321+E323</f>
        <v>70000</v>
      </c>
    </row>
    <row r="321" spans="1:5" ht="24">
      <c r="A321" s="42" t="s">
        <v>61</v>
      </c>
      <c r="B321" s="5" t="s">
        <v>277</v>
      </c>
      <c r="C321" s="5" t="s">
        <v>264</v>
      </c>
      <c r="D321" s="5" t="s">
        <v>53</v>
      </c>
      <c r="E321" s="28">
        <f>E322</f>
        <v>60000</v>
      </c>
    </row>
    <row r="322" spans="1:5" ht="24">
      <c r="A322" s="42" t="s">
        <v>62</v>
      </c>
      <c r="B322" s="5" t="s">
        <v>277</v>
      </c>
      <c r="C322" s="5" t="s">
        <v>264</v>
      </c>
      <c r="D322" s="5" t="s">
        <v>54</v>
      </c>
      <c r="E322" s="29">
        <v>60000</v>
      </c>
    </row>
    <row r="323" spans="1:5" ht="12">
      <c r="A323" s="47" t="s">
        <v>93</v>
      </c>
      <c r="B323" s="5" t="s">
        <v>277</v>
      </c>
      <c r="C323" s="5" t="s">
        <v>264</v>
      </c>
      <c r="D323" s="5" t="s">
        <v>92</v>
      </c>
      <c r="E323" s="28">
        <f>E324</f>
        <v>10000</v>
      </c>
    </row>
    <row r="324" spans="1:5" ht="12">
      <c r="A324" s="47" t="s">
        <v>94</v>
      </c>
      <c r="B324" s="5" t="s">
        <v>277</v>
      </c>
      <c r="C324" s="5" t="s">
        <v>264</v>
      </c>
      <c r="D324" s="5" t="s">
        <v>91</v>
      </c>
      <c r="E324" s="29">
        <v>10000</v>
      </c>
    </row>
    <row r="325" spans="1:5" ht="24">
      <c r="A325" s="14" t="s">
        <v>188</v>
      </c>
      <c r="B325" s="52" t="s">
        <v>277</v>
      </c>
      <c r="C325" s="52" t="s">
        <v>265</v>
      </c>
      <c r="D325" s="52"/>
      <c r="E325" s="26">
        <f>E326+E328</f>
        <v>292000</v>
      </c>
    </row>
    <row r="326" spans="1:5" ht="24">
      <c r="A326" s="42" t="s">
        <v>61</v>
      </c>
      <c r="B326" s="5" t="s">
        <v>277</v>
      </c>
      <c r="C326" s="5" t="s">
        <v>265</v>
      </c>
      <c r="D326" s="5" t="s">
        <v>53</v>
      </c>
      <c r="E326" s="28">
        <f>E327</f>
        <v>280000</v>
      </c>
    </row>
    <row r="327" spans="1:5" ht="24">
      <c r="A327" s="42" t="s">
        <v>62</v>
      </c>
      <c r="B327" s="5" t="s">
        <v>277</v>
      </c>
      <c r="C327" s="5" t="s">
        <v>265</v>
      </c>
      <c r="D327" s="5" t="s">
        <v>54</v>
      </c>
      <c r="E327" s="29">
        <v>280000</v>
      </c>
    </row>
    <row r="328" spans="1:5" ht="12">
      <c r="A328" s="47" t="s">
        <v>93</v>
      </c>
      <c r="B328" s="5" t="s">
        <v>277</v>
      </c>
      <c r="C328" s="5" t="s">
        <v>265</v>
      </c>
      <c r="D328" s="5" t="s">
        <v>92</v>
      </c>
      <c r="E328" s="28">
        <f>E329</f>
        <v>12000</v>
      </c>
    </row>
    <row r="329" spans="1:5" ht="12">
      <c r="A329" s="47" t="s">
        <v>94</v>
      </c>
      <c r="B329" s="5" t="s">
        <v>277</v>
      </c>
      <c r="C329" s="5" t="s">
        <v>265</v>
      </c>
      <c r="D329" s="5" t="s">
        <v>91</v>
      </c>
      <c r="E329" s="29">
        <v>12000</v>
      </c>
    </row>
    <row r="330" spans="1:5" ht="24">
      <c r="A330" s="30" t="s">
        <v>183</v>
      </c>
      <c r="B330" s="52" t="s">
        <v>277</v>
      </c>
      <c r="C330" s="52" t="s">
        <v>184</v>
      </c>
      <c r="D330" s="5"/>
      <c r="E330" s="26">
        <f>E331</f>
        <v>287000</v>
      </c>
    </row>
    <row r="331" spans="1:5" ht="24">
      <c r="A331" s="50" t="s">
        <v>185</v>
      </c>
      <c r="B331" s="52" t="s">
        <v>277</v>
      </c>
      <c r="C331" s="52" t="s">
        <v>214</v>
      </c>
      <c r="D331" s="5"/>
      <c r="E331" s="26">
        <f>E332</f>
        <v>287000</v>
      </c>
    </row>
    <row r="332" spans="1:5" ht="12">
      <c r="A332" s="14" t="s">
        <v>186</v>
      </c>
      <c r="B332" s="52" t="s">
        <v>277</v>
      </c>
      <c r="C332" s="52" t="s">
        <v>266</v>
      </c>
      <c r="D332" s="5"/>
      <c r="E332" s="26">
        <f>E333+E335</f>
        <v>287000</v>
      </c>
    </row>
    <row r="333" spans="1:5" ht="24">
      <c r="A333" s="42" t="s">
        <v>61</v>
      </c>
      <c r="B333" s="5" t="s">
        <v>277</v>
      </c>
      <c r="C333" s="5" t="s">
        <v>266</v>
      </c>
      <c r="D333" s="5" t="s">
        <v>53</v>
      </c>
      <c r="E333" s="28">
        <f>E334</f>
        <v>92000</v>
      </c>
    </row>
    <row r="334" spans="1:5" ht="24">
      <c r="A334" s="42" t="s">
        <v>62</v>
      </c>
      <c r="B334" s="5" t="s">
        <v>277</v>
      </c>
      <c r="C334" s="5" t="s">
        <v>266</v>
      </c>
      <c r="D334" s="5" t="s">
        <v>54</v>
      </c>
      <c r="E334" s="29">
        <v>92000</v>
      </c>
    </row>
    <row r="335" spans="1:5" ht="12">
      <c r="A335" s="47" t="s">
        <v>93</v>
      </c>
      <c r="B335" s="5" t="s">
        <v>277</v>
      </c>
      <c r="C335" s="5" t="s">
        <v>266</v>
      </c>
      <c r="D335" s="5" t="s">
        <v>92</v>
      </c>
      <c r="E335" s="28">
        <f>E336</f>
        <v>195000</v>
      </c>
    </row>
    <row r="336" spans="1:5" ht="12">
      <c r="A336" s="47" t="s">
        <v>94</v>
      </c>
      <c r="B336" s="5" t="s">
        <v>277</v>
      </c>
      <c r="C336" s="5" t="s">
        <v>266</v>
      </c>
      <c r="D336" s="5" t="s">
        <v>91</v>
      </c>
      <c r="E336" s="29">
        <v>195000</v>
      </c>
    </row>
    <row r="337" spans="1:5" ht="36">
      <c r="A337" s="30" t="s">
        <v>65</v>
      </c>
      <c r="B337" s="52" t="s">
        <v>277</v>
      </c>
      <c r="C337" s="51" t="s">
        <v>126</v>
      </c>
      <c r="D337" s="4"/>
      <c r="E337" s="26">
        <f>E338</f>
        <v>841000</v>
      </c>
    </row>
    <row r="338" spans="1:5" ht="36">
      <c r="A338" s="57" t="s">
        <v>125</v>
      </c>
      <c r="B338" s="52" t="s">
        <v>277</v>
      </c>
      <c r="C338" s="51" t="s">
        <v>127</v>
      </c>
      <c r="D338" s="4"/>
      <c r="E338" s="26">
        <f>E339</f>
        <v>841000</v>
      </c>
    </row>
    <row r="339" spans="1:5" ht="24">
      <c r="A339" s="57" t="s">
        <v>328</v>
      </c>
      <c r="B339" s="52" t="s">
        <v>277</v>
      </c>
      <c r="C339" s="51" t="s">
        <v>329</v>
      </c>
      <c r="D339" s="51"/>
      <c r="E339" s="26">
        <f>E340</f>
        <v>841000</v>
      </c>
    </row>
    <row r="340" spans="1:5" ht="12">
      <c r="A340" s="43" t="s">
        <v>93</v>
      </c>
      <c r="B340" s="5" t="s">
        <v>277</v>
      </c>
      <c r="C340" s="4" t="s">
        <v>329</v>
      </c>
      <c r="D340" s="5" t="s">
        <v>92</v>
      </c>
      <c r="E340" s="28">
        <f>E341</f>
        <v>841000</v>
      </c>
    </row>
    <row r="341" spans="1:5" ht="12">
      <c r="A341" s="43" t="s">
        <v>330</v>
      </c>
      <c r="B341" s="5" t="s">
        <v>277</v>
      </c>
      <c r="C341" s="4" t="s">
        <v>329</v>
      </c>
      <c r="D341" s="5" t="s">
        <v>331</v>
      </c>
      <c r="E341" s="29">
        <v>841000</v>
      </c>
    </row>
    <row r="342" spans="1:5" ht="12">
      <c r="A342" s="1" t="s">
        <v>42</v>
      </c>
      <c r="B342" s="3" t="s">
        <v>43</v>
      </c>
      <c r="C342" s="9"/>
      <c r="D342" s="9"/>
      <c r="E342" s="25">
        <f>E343</f>
        <v>5893661</v>
      </c>
    </row>
    <row r="343" spans="1:5" ht="12">
      <c r="A343" s="37" t="s">
        <v>89</v>
      </c>
      <c r="B343" s="13" t="s">
        <v>44</v>
      </c>
      <c r="C343" s="8"/>
      <c r="D343" s="8"/>
      <c r="E343" s="32">
        <f>E344</f>
        <v>5893661</v>
      </c>
    </row>
    <row r="344" spans="1:5" ht="36">
      <c r="A344" s="30" t="s">
        <v>72</v>
      </c>
      <c r="B344" s="52" t="s">
        <v>44</v>
      </c>
      <c r="C344" s="52" t="s">
        <v>190</v>
      </c>
      <c r="D344" s="5"/>
      <c r="E344" s="26">
        <f>E345</f>
        <v>5893661</v>
      </c>
    </row>
    <row r="345" spans="1:5" ht="36">
      <c r="A345" s="60" t="s">
        <v>249</v>
      </c>
      <c r="B345" s="52" t="s">
        <v>44</v>
      </c>
      <c r="C345" s="52" t="s">
        <v>191</v>
      </c>
      <c r="D345" s="5"/>
      <c r="E345" s="26">
        <f>+E356+E353+E346</f>
        <v>5893661</v>
      </c>
    </row>
    <row r="346" spans="1:5" ht="24">
      <c r="A346" s="49" t="s">
        <v>76</v>
      </c>
      <c r="B346" s="52" t="s">
        <v>44</v>
      </c>
      <c r="C346" s="52" t="s">
        <v>194</v>
      </c>
      <c r="D346" s="52"/>
      <c r="E346" s="26">
        <f>E347+E349+E351</f>
        <v>5176661</v>
      </c>
    </row>
    <row r="347" spans="1:5" ht="48">
      <c r="A347" s="6" t="s">
        <v>77</v>
      </c>
      <c r="B347" s="5" t="s">
        <v>44</v>
      </c>
      <c r="C347" s="5" t="s">
        <v>194</v>
      </c>
      <c r="D347" s="5" t="s">
        <v>50</v>
      </c>
      <c r="E347" s="28">
        <f>E348</f>
        <v>4854661</v>
      </c>
    </row>
    <row r="348" spans="1:5" ht="12">
      <c r="A348" s="6" t="s">
        <v>78</v>
      </c>
      <c r="B348" s="5" t="s">
        <v>44</v>
      </c>
      <c r="C348" s="5" t="s">
        <v>194</v>
      </c>
      <c r="D348" s="5" t="s">
        <v>79</v>
      </c>
      <c r="E348" s="29">
        <v>4854661</v>
      </c>
    </row>
    <row r="349" spans="1:5" ht="24">
      <c r="A349" s="42" t="s">
        <v>61</v>
      </c>
      <c r="B349" s="5" t="s">
        <v>44</v>
      </c>
      <c r="C349" s="5" t="s">
        <v>194</v>
      </c>
      <c r="D349" s="5" t="s">
        <v>53</v>
      </c>
      <c r="E349" s="61">
        <f>E350</f>
        <v>297042.48</v>
      </c>
    </row>
    <row r="350" spans="1:5" ht="24">
      <c r="A350" s="42" t="s">
        <v>62</v>
      </c>
      <c r="B350" s="5" t="s">
        <v>44</v>
      </c>
      <c r="C350" s="5" t="s">
        <v>194</v>
      </c>
      <c r="D350" s="5" t="s">
        <v>54</v>
      </c>
      <c r="E350" s="29">
        <v>297042.48</v>
      </c>
    </row>
    <row r="351" spans="1:5" ht="12">
      <c r="A351" s="42" t="s">
        <v>45</v>
      </c>
      <c r="B351" s="5" t="s">
        <v>44</v>
      </c>
      <c r="C351" s="5" t="s">
        <v>194</v>
      </c>
      <c r="D351" s="5">
        <v>800</v>
      </c>
      <c r="E351" s="61">
        <f>E352</f>
        <v>24957.52</v>
      </c>
    </row>
    <row r="352" spans="1:5" ht="12">
      <c r="A352" s="42" t="s">
        <v>63</v>
      </c>
      <c r="B352" s="5" t="s">
        <v>44</v>
      </c>
      <c r="C352" s="5" t="s">
        <v>194</v>
      </c>
      <c r="D352" s="5" t="s">
        <v>56</v>
      </c>
      <c r="E352" s="29">
        <v>24957.52</v>
      </c>
    </row>
    <row r="353" spans="1:5" ht="12">
      <c r="A353" s="50" t="s">
        <v>251</v>
      </c>
      <c r="B353" s="52" t="s">
        <v>44</v>
      </c>
      <c r="C353" s="52" t="s">
        <v>250</v>
      </c>
      <c r="D353" s="52"/>
      <c r="E353" s="26">
        <f>E354</f>
        <v>42000</v>
      </c>
    </row>
    <row r="354" spans="1:5" ht="24">
      <c r="A354" s="42" t="s">
        <v>61</v>
      </c>
      <c r="B354" s="5" t="s">
        <v>44</v>
      </c>
      <c r="C354" s="5" t="s">
        <v>250</v>
      </c>
      <c r="D354" s="5" t="s">
        <v>53</v>
      </c>
      <c r="E354" s="28">
        <f>E355</f>
        <v>42000</v>
      </c>
    </row>
    <row r="355" spans="1:5" ht="24">
      <c r="A355" s="42" t="s">
        <v>62</v>
      </c>
      <c r="B355" s="5" t="s">
        <v>44</v>
      </c>
      <c r="C355" s="5" t="s">
        <v>250</v>
      </c>
      <c r="D355" s="5" t="s">
        <v>54</v>
      </c>
      <c r="E355" s="29">
        <v>42000</v>
      </c>
    </row>
    <row r="356" spans="1:5" ht="24">
      <c r="A356" s="49" t="s">
        <v>218</v>
      </c>
      <c r="B356" s="52" t="s">
        <v>44</v>
      </c>
      <c r="C356" s="52" t="s">
        <v>193</v>
      </c>
      <c r="D356" s="5"/>
      <c r="E356" s="26">
        <f>E357</f>
        <v>675000</v>
      </c>
    </row>
    <row r="357" spans="1:5" ht="24">
      <c r="A357" s="42" t="s">
        <v>61</v>
      </c>
      <c r="B357" s="5" t="s">
        <v>44</v>
      </c>
      <c r="C357" s="5" t="s">
        <v>193</v>
      </c>
      <c r="D357" s="5" t="s">
        <v>53</v>
      </c>
      <c r="E357" s="28">
        <f>E358</f>
        <v>675000</v>
      </c>
    </row>
    <row r="358" spans="1:5" ht="24">
      <c r="A358" s="42" t="s">
        <v>62</v>
      </c>
      <c r="B358" s="5" t="s">
        <v>44</v>
      </c>
      <c r="C358" s="5" t="s">
        <v>193</v>
      </c>
      <c r="D358" s="5" t="s">
        <v>54</v>
      </c>
      <c r="E358" s="29">
        <v>675000</v>
      </c>
    </row>
    <row r="359" spans="1:5" ht="12">
      <c r="A359" s="1" t="s">
        <v>345</v>
      </c>
      <c r="B359" s="3" t="s">
        <v>346</v>
      </c>
      <c r="C359" s="9"/>
      <c r="D359" s="9"/>
      <c r="E359" s="25">
        <f aca="true" t="shared" si="6" ref="E359:E364">E360</f>
        <v>280000</v>
      </c>
    </row>
    <row r="360" spans="1:5" ht="12">
      <c r="A360" s="37" t="s">
        <v>347</v>
      </c>
      <c r="B360" s="13" t="s">
        <v>348</v>
      </c>
      <c r="C360" s="8"/>
      <c r="D360" s="8"/>
      <c r="E360" s="32">
        <f t="shared" si="6"/>
        <v>280000</v>
      </c>
    </row>
    <row r="361" spans="1:5" ht="36">
      <c r="A361" s="30" t="s">
        <v>64</v>
      </c>
      <c r="B361" s="52" t="s">
        <v>348</v>
      </c>
      <c r="C361" s="52" t="s">
        <v>134</v>
      </c>
      <c r="D361" s="5"/>
      <c r="E361" s="26">
        <f t="shared" si="6"/>
        <v>280000</v>
      </c>
    </row>
    <row r="362" spans="1:5" ht="24">
      <c r="A362" s="14" t="s">
        <v>132</v>
      </c>
      <c r="B362" s="52" t="s">
        <v>348</v>
      </c>
      <c r="C362" s="52" t="s">
        <v>215</v>
      </c>
      <c r="D362" s="5"/>
      <c r="E362" s="26">
        <f t="shared" si="6"/>
        <v>280000</v>
      </c>
    </row>
    <row r="363" spans="1:5" ht="12">
      <c r="A363" s="14" t="s">
        <v>216</v>
      </c>
      <c r="B363" s="52" t="s">
        <v>348</v>
      </c>
      <c r="C363" s="52" t="s">
        <v>133</v>
      </c>
      <c r="D363" s="52"/>
      <c r="E363" s="26">
        <f t="shared" si="6"/>
        <v>280000</v>
      </c>
    </row>
    <row r="364" spans="1:5" ht="24">
      <c r="A364" s="42" t="s">
        <v>61</v>
      </c>
      <c r="B364" s="5" t="s">
        <v>348</v>
      </c>
      <c r="C364" s="5" t="s">
        <v>133</v>
      </c>
      <c r="D364" s="5" t="s">
        <v>53</v>
      </c>
      <c r="E364" s="28">
        <f t="shared" si="6"/>
        <v>280000</v>
      </c>
    </row>
    <row r="365" spans="1:5" ht="24">
      <c r="A365" s="42" t="s">
        <v>62</v>
      </c>
      <c r="B365" s="5" t="s">
        <v>348</v>
      </c>
      <c r="C365" s="5" t="s">
        <v>133</v>
      </c>
      <c r="D365" s="5" t="s">
        <v>54</v>
      </c>
      <c r="E365" s="29">
        <v>280000</v>
      </c>
    </row>
  </sheetData>
  <sheetProtection/>
  <mergeCells count="14">
    <mergeCell ref="J4:L4"/>
    <mergeCell ref="J5:L5"/>
    <mergeCell ref="J6:L6"/>
    <mergeCell ref="A12:E12"/>
    <mergeCell ref="K9:M9"/>
    <mergeCell ref="D10:F10"/>
    <mergeCell ref="B1:D1"/>
    <mergeCell ref="B5:D5"/>
    <mergeCell ref="B6:D6"/>
    <mergeCell ref="D8:F8"/>
    <mergeCell ref="D9:F9"/>
    <mergeCell ref="B2:D2"/>
    <mergeCell ref="B3:D3"/>
    <mergeCell ref="B4:D4"/>
  </mergeCells>
  <printOptions/>
  <pageMargins left="0.7874015748031497" right="0.7480314960629921" top="0.7874015748031497" bottom="0.7874015748031497" header="0.5118110236220472" footer="0.5118110236220472"/>
  <pageSetup fitToHeight="100"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77"/>
  <sheetViews>
    <sheetView tabSelected="1" zoomScalePageLayoutView="0" workbookViewId="0" topLeftCell="A13">
      <selection activeCell="D62" sqref="D62"/>
    </sheetView>
  </sheetViews>
  <sheetFormatPr defaultColWidth="9.140625" defaultRowHeight="15"/>
  <cols>
    <col min="1" max="1" width="80.8515625" style="19" customWidth="1"/>
    <col min="2" max="2" width="16.140625" style="19" customWidth="1"/>
    <col min="3" max="3" width="14.421875" style="20" customWidth="1"/>
    <col min="4" max="4" width="19.8515625" style="19" customWidth="1"/>
    <col min="5" max="6" width="9.140625" style="19" customWidth="1"/>
    <col min="7" max="7" width="11.7109375" style="19" bestFit="1" customWidth="1"/>
    <col min="8" max="238" width="9.140625" style="19" customWidth="1"/>
    <col min="239" max="239" width="37.7109375" style="19" customWidth="1"/>
    <col min="240" max="240" width="7.57421875" style="19" customWidth="1"/>
    <col min="241" max="242" width="9.00390625" style="19" customWidth="1"/>
    <col min="243" max="243" width="6.421875" style="19" customWidth="1"/>
    <col min="244" max="244" width="9.28125" style="19" customWidth="1"/>
    <col min="245" max="245" width="11.00390625" style="19" customWidth="1"/>
    <col min="246" max="246" width="9.8515625" style="19" customWidth="1"/>
    <col min="247" max="249" width="0" style="19" hidden="1" customWidth="1"/>
    <col min="250" max="16384" width="9.140625" style="19" customWidth="1"/>
  </cols>
  <sheetData>
    <row r="1" spans="1:2" ht="15">
      <c r="A1" s="72"/>
      <c r="B1" s="112" t="s">
        <v>281</v>
      </c>
    </row>
    <row r="2" spans="1:2" ht="15">
      <c r="A2" s="72"/>
      <c r="B2" s="112" t="s">
        <v>272</v>
      </c>
    </row>
    <row r="3" spans="1:2" ht="15">
      <c r="A3" s="72"/>
      <c r="B3" s="112" t="s">
        <v>359</v>
      </c>
    </row>
    <row r="4" spans="1:2" ht="15">
      <c r="A4" s="72"/>
      <c r="B4" s="112" t="s">
        <v>273</v>
      </c>
    </row>
    <row r="5" spans="1:4" ht="15">
      <c r="A5" s="72"/>
      <c r="B5" s="112" t="s">
        <v>367</v>
      </c>
      <c r="C5" s="73"/>
      <c r="D5" s="72"/>
    </row>
    <row r="6" spans="1:4" ht="15">
      <c r="A6" s="72"/>
      <c r="B6" s="112"/>
      <c r="C6" s="73"/>
      <c r="D6" s="72"/>
    </row>
    <row r="7" spans="1:4" ht="15">
      <c r="A7" s="72"/>
      <c r="B7" s="72"/>
      <c r="C7" s="112" t="s">
        <v>358</v>
      </c>
      <c r="D7" s="72"/>
    </row>
    <row r="8" spans="1:4" ht="15">
      <c r="A8" s="72"/>
      <c r="B8" s="72"/>
      <c r="C8" s="112" t="s">
        <v>272</v>
      </c>
      <c r="D8" s="72"/>
    </row>
    <row r="9" spans="1:4" ht="15">
      <c r="A9" s="72" t="s">
        <v>234</v>
      </c>
      <c r="B9" s="72"/>
      <c r="C9" s="112" t="s">
        <v>359</v>
      </c>
      <c r="D9" s="72"/>
    </row>
    <row r="10" spans="1:4" ht="15">
      <c r="A10" s="72"/>
      <c r="B10" s="72"/>
      <c r="C10" s="112" t="s">
        <v>273</v>
      </c>
      <c r="D10" s="72"/>
    </row>
    <row r="11" spans="1:4" ht="15">
      <c r="A11" s="72"/>
      <c r="B11" s="72"/>
      <c r="C11" s="112" t="s">
        <v>360</v>
      </c>
      <c r="D11" s="72"/>
    </row>
    <row r="12" spans="1:4" ht="15">
      <c r="A12" s="72"/>
      <c r="B12" s="73"/>
      <c r="C12" s="73"/>
      <c r="D12" s="72"/>
    </row>
    <row r="13" spans="1:4" s="56" customFormat="1" ht="42.75" customHeight="1">
      <c r="A13" s="117" t="s">
        <v>325</v>
      </c>
      <c r="B13" s="117"/>
      <c r="C13" s="117"/>
      <c r="D13" s="117"/>
    </row>
    <row r="14" spans="1:4" ht="15">
      <c r="A14" s="74"/>
      <c r="B14" s="72"/>
      <c r="C14" s="73"/>
      <c r="D14" s="72"/>
    </row>
    <row r="15" spans="1:4" ht="15">
      <c r="A15" s="72"/>
      <c r="B15" s="75"/>
      <c r="C15" s="73"/>
      <c r="D15" s="107" t="s">
        <v>90</v>
      </c>
    </row>
    <row r="16" spans="1:4" ht="48" customHeight="1">
      <c r="A16" s="76" t="s">
        <v>0</v>
      </c>
      <c r="B16" s="77" t="s">
        <v>2</v>
      </c>
      <c r="C16" s="77" t="s">
        <v>3</v>
      </c>
      <c r="D16" s="77" t="s">
        <v>300</v>
      </c>
    </row>
    <row r="17" spans="1:4" ht="15">
      <c r="A17" s="76">
        <v>1</v>
      </c>
      <c r="B17" s="76">
        <v>2</v>
      </c>
      <c r="C17" s="76">
        <v>3</v>
      </c>
      <c r="D17" s="76">
        <v>4</v>
      </c>
    </row>
    <row r="18" spans="1:7" ht="14.25">
      <c r="A18" s="78" t="s">
        <v>4</v>
      </c>
      <c r="B18" s="79"/>
      <c r="C18" s="79"/>
      <c r="D18" s="80">
        <f>D20+D46+D59+D91+D106+D121+D126+D152+D157+D162+D176+D192+D197+D210+D235+D246+D261+D265+D269+D277</f>
        <v>269427451</v>
      </c>
      <c r="G18" s="61"/>
    </row>
    <row r="19" spans="1:4" ht="14.25">
      <c r="A19" s="78"/>
      <c r="B19" s="79"/>
      <c r="C19" s="79"/>
      <c r="D19" s="80"/>
    </row>
    <row r="20" spans="1:4" ht="30">
      <c r="A20" s="81" t="s">
        <v>219</v>
      </c>
      <c r="B20" s="82" t="s">
        <v>180</v>
      </c>
      <c r="C20" s="83"/>
      <c r="D20" s="80">
        <f>D21+D36</f>
        <v>2664000</v>
      </c>
    </row>
    <row r="21" spans="1:4" ht="34.5" customHeight="1">
      <c r="A21" s="81" t="s">
        <v>271</v>
      </c>
      <c r="B21" s="82" t="s">
        <v>181</v>
      </c>
      <c r="C21" s="83"/>
      <c r="D21" s="80">
        <f>+D22</f>
        <v>377000</v>
      </c>
    </row>
    <row r="22" spans="1:4" ht="29.25">
      <c r="A22" s="84" t="s">
        <v>187</v>
      </c>
      <c r="B22" s="82" t="s">
        <v>182</v>
      </c>
      <c r="C22" s="83"/>
      <c r="D22" s="80">
        <f>D23+D28+D33</f>
        <v>377000</v>
      </c>
    </row>
    <row r="23" spans="1:4" ht="29.25">
      <c r="A23" s="84" t="s">
        <v>270</v>
      </c>
      <c r="B23" s="82" t="s">
        <v>264</v>
      </c>
      <c r="C23" s="83"/>
      <c r="D23" s="80">
        <f>D24+D26</f>
        <v>70000</v>
      </c>
    </row>
    <row r="24" spans="1:4" ht="15">
      <c r="A24" s="85" t="s">
        <v>61</v>
      </c>
      <c r="B24" s="83" t="s">
        <v>264</v>
      </c>
      <c r="C24" s="83" t="s">
        <v>53</v>
      </c>
      <c r="D24" s="86">
        <f>D25</f>
        <v>60000</v>
      </c>
    </row>
    <row r="25" spans="1:4" ht="30">
      <c r="A25" s="85" t="s">
        <v>62</v>
      </c>
      <c r="B25" s="83" t="s">
        <v>264</v>
      </c>
      <c r="C25" s="83" t="s">
        <v>54</v>
      </c>
      <c r="D25" s="87">
        <v>60000</v>
      </c>
    </row>
    <row r="26" spans="1:4" ht="15">
      <c r="A26" s="89" t="s">
        <v>93</v>
      </c>
      <c r="B26" s="83" t="s">
        <v>264</v>
      </c>
      <c r="C26" s="83" t="s">
        <v>92</v>
      </c>
      <c r="D26" s="86">
        <f>D27</f>
        <v>10000</v>
      </c>
    </row>
    <row r="27" spans="1:4" ht="15">
      <c r="A27" s="89" t="s">
        <v>94</v>
      </c>
      <c r="B27" s="83" t="s">
        <v>264</v>
      </c>
      <c r="C27" s="83" t="s">
        <v>91</v>
      </c>
      <c r="D27" s="87">
        <v>10000</v>
      </c>
    </row>
    <row r="28" spans="1:4" ht="14.25">
      <c r="A28" s="84" t="s">
        <v>188</v>
      </c>
      <c r="B28" s="82" t="s">
        <v>265</v>
      </c>
      <c r="C28" s="82"/>
      <c r="D28" s="80">
        <f>D29+D31</f>
        <v>292000</v>
      </c>
    </row>
    <row r="29" spans="1:4" ht="15">
      <c r="A29" s="85" t="s">
        <v>61</v>
      </c>
      <c r="B29" s="83" t="s">
        <v>265</v>
      </c>
      <c r="C29" s="83" t="s">
        <v>53</v>
      </c>
      <c r="D29" s="86">
        <f>D30</f>
        <v>280000</v>
      </c>
    </row>
    <row r="30" spans="1:4" ht="30">
      <c r="A30" s="85" t="s">
        <v>62</v>
      </c>
      <c r="B30" s="83" t="s">
        <v>265</v>
      </c>
      <c r="C30" s="83" t="s">
        <v>54</v>
      </c>
      <c r="D30" s="87">
        <v>280000</v>
      </c>
    </row>
    <row r="31" spans="1:4" ht="15">
      <c r="A31" s="89" t="s">
        <v>93</v>
      </c>
      <c r="B31" s="83" t="s">
        <v>265</v>
      </c>
      <c r="C31" s="83" t="s">
        <v>92</v>
      </c>
      <c r="D31" s="86">
        <f>D32</f>
        <v>12000</v>
      </c>
    </row>
    <row r="32" spans="1:4" ht="15">
      <c r="A32" s="89" t="s">
        <v>94</v>
      </c>
      <c r="B32" s="83" t="s">
        <v>265</v>
      </c>
      <c r="C32" s="83" t="s">
        <v>91</v>
      </c>
      <c r="D32" s="87">
        <v>12000</v>
      </c>
    </row>
    <row r="33" spans="1:4" ht="90">
      <c r="A33" s="92" t="s">
        <v>189</v>
      </c>
      <c r="B33" s="82" t="s">
        <v>275</v>
      </c>
      <c r="C33" s="82"/>
      <c r="D33" s="80">
        <f>D34</f>
        <v>15000</v>
      </c>
    </row>
    <row r="34" spans="1:4" ht="15">
      <c r="A34" s="85" t="s">
        <v>45</v>
      </c>
      <c r="B34" s="83" t="s">
        <v>275</v>
      </c>
      <c r="C34" s="83" t="s">
        <v>112</v>
      </c>
      <c r="D34" s="86">
        <f>D35</f>
        <v>15000</v>
      </c>
    </row>
    <row r="35" spans="1:4" ht="15">
      <c r="A35" s="85" t="s">
        <v>114</v>
      </c>
      <c r="B35" s="83" t="s">
        <v>275</v>
      </c>
      <c r="C35" s="83" t="s">
        <v>113</v>
      </c>
      <c r="D35" s="87">
        <v>15000</v>
      </c>
    </row>
    <row r="36" spans="1:4" ht="30">
      <c r="A36" s="81" t="s">
        <v>183</v>
      </c>
      <c r="B36" s="82" t="s">
        <v>184</v>
      </c>
      <c r="C36" s="83"/>
      <c r="D36" s="80">
        <f>D37</f>
        <v>2287000</v>
      </c>
    </row>
    <row r="37" spans="1:4" ht="28.5">
      <c r="A37" s="88" t="s">
        <v>185</v>
      </c>
      <c r="B37" s="82" t="s">
        <v>214</v>
      </c>
      <c r="C37" s="83"/>
      <c r="D37" s="80">
        <f>D38+D43</f>
        <v>2287000</v>
      </c>
    </row>
    <row r="38" spans="1:4" ht="15">
      <c r="A38" s="84" t="s">
        <v>186</v>
      </c>
      <c r="B38" s="82" t="s">
        <v>266</v>
      </c>
      <c r="C38" s="83"/>
      <c r="D38" s="80">
        <f>D39+D41</f>
        <v>287000</v>
      </c>
    </row>
    <row r="39" spans="1:4" ht="15">
      <c r="A39" s="85" t="s">
        <v>61</v>
      </c>
      <c r="B39" s="83" t="s">
        <v>266</v>
      </c>
      <c r="C39" s="83" t="s">
        <v>53</v>
      </c>
      <c r="D39" s="86">
        <f>D40</f>
        <v>92000</v>
      </c>
    </row>
    <row r="40" spans="1:4" ht="30">
      <c r="A40" s="85" t="s">
        <v>62</v>
      </c>
      <c r="B40" s="83" t="s">
        <v>266</v>
      </c>
      <c r="C40" s="83" t="s">
        <v>54</v>
      </c>
      <c r="D40" s="87">
        <v>92000</v>
      </c>
    </row>
    <row r="41" spans="1:4" ht="15">
      <c r="A41" s="89" t="s">
        <v>93</v>
      </c>
      <c r="B41" s="83" t="s">
        <v>266</v>
      </c>
      <c r="C41" s="83" t="s">
        <v>92</v>
      </c>
      <c r="D41" s="86">
        <f>D42</f>
        <v>195000</v>
      </c>
    </row>
    <row r="42" spans="1:4" ht="15">
      <c r="A42" s="89" t="s">
        <v>94</v>
      </c>
      <c r="B42" s="83" t="s">
        <v>266</v>
      </c>
      <c r="C42" s="83" t="s">
        <v>91</v>
      </c>
      <c r="D42" s="87">
        <v>195000</v>
      </c>
    </row>
    <row r="43" spans="1:4" ht="14.25">
      <c r="A43" s="88" t="s">
        <v>196</v>
      </c>
      <c r="B43" s="82" t="s">
        <v>267</v>
      </c>
      <c r="C43" s="82"/>
      <c r="D43" s="80">
        <f>D44</f>
        <v>2000000</v>
      </c>
    </row>
    <row r="44" spans="1:4" ht="15">
      <c r="A44" s="85" t="s">
        <v>61</v>
      </c>
      <c r="B44" s="83" t="s">
        <v>267</v>
      </c>
      <c r="C44" s="83" t="s">
        <v>112</v>
      </c>
      <c r="D44" s="86">
        <f>D45</f>
        <v>2000000</v>
      </c>
    </row>
    <row r="45" spans="1:4" ht="30">
      <c r="A45" s="85" t="s">
        <v>62</v>
      </c>
      <c r="B45" s="83" t="s">
        <v>267</v>
      </c>
      <c r="C45" s="83" t="s">
        <v>113</v>
      </c>
      <c r="D45" s="87">
        <v>2000000</v>
      </c>
    </row>
    <row r="46" spans="1:4" ht="30">
      <c r="A46" s="81" t="s">
        <v>65</v>
      </c>
      <c r="B46" s="94" t="s">
        <v>126</v>
      </c>
      <c r="C46" s="95"/>
      <c r="D46" s="80">
        <f>D47</f>
        <v>10741913.98</v>
      </c>
    </row>
    <row r="47" spans="1:4" ht="29.25" customHeight="1">
      <c r="A47" s="96" t="s">
        <v>125</v>
      </c>
      <c r="B47" s="94" t="s">
        <v>127</v>
      </c>
      <c r="C47" s="95"/>
      <c r="D47" s="80">
        <f>D48+D53+D56</f>
        <v>10741913.98</v>
      </c>
    </row>
    <row r="48" spans="1:4" ht="28.5">
      <c r="A48" s="96" t="s">
        <v>81</v>
      </c>
      <c r="B48" s="94" t="s">
        <v>128</v>
      </c>
      <c r="C48" s="94"/>
      <c r="D48" s="80">
        <f>D49+D51</f>
        <v>9223918</v>
      </c>
    </row>
    <row r="49" spans="1:4" ht="47.25" customHeight="1">
      <c r="A49" s="97" t="s">
        <v>80</v>
      </c>
      <c r="B49" s="95" t="s">
        <v>128</v>
      </c>
      <c r="C49" s="95" t="s">
        <v>50</v>
      </c>
      <c r="D49" s="86">
        <f>D50</f>
        <v>9178918</v>
      </c>
    </row>
    <row r="50" spans="1:4" ht="15">
      <c r="A50" s="97" t="s">
        <v>51</v>
      </c>
      <c r="B50" s="95" t="s">
        <v>128</v>
      </c>
      <c r="C50" s="95" t="s">
        <v>52</v>
      </c>
      <c r="D50" s="87">
        <v>9178918</v>
      </c>
    </row>
    <row r="51" spans="1:4" ht="15">
      <c r="A51" s="85" t="s">
        <v>61</v>
      </c>
      <c r="B51" s="95" t="s">
        <v>128</v>
      </c>
      <c r="C51" s="95" t="s">
        <v>53</v>
      </c>
      <c r="D51" s="86">
        <f>D52</f>
        <v>45000</v>
      </c>
    </row>
    <row r="52" spans="1:4" ht="30">
      <c r="A52" s="85" t="s">
        <v>62</v>
      </c>
      <c r="B52" s="95" t="s">
        <v>128</v>
      </c>
      <c r="C52" s="95" t="s">
        <v>54</v>
      </c>
      <c r="D52" s="87">
        <v>45000</v>
      </c>
    </row>
    <row r="53" spans="1:4" ht="28.5">
      <c r="A53" s="96" t="s">
        <v>328</v>
      </c>
      <c r="B53" s="94" t="s">
        <v>329</v>
      </c>
      <c r="C53" s="94"/>
      <c r="D53" s="80">
        <f>D54</f>
        <v>841000</v>
      </c>
    </row>
    <row r="54" spans="1:4" ht="15">
      <c r="A54" s="97" t="s">
        <v>93</v>
      </c>
      <c r="B54" s="95" t="s">
        <v>329</v>
      </c>
      <c r="C54" s="95" t="s">
        <v>92</v>
      </c>
      <c r="D54" s="86">
        <f>D55</f>
        <v>841000</v>
      </c>
    </row>
    <row r="55" spans="1:4" ht="15">
      <c r="A55" s="97" t="s">
        <v>330</v>
      </c>
      <c r="B55" s="95" t="s">
        <v>329</v>
      </c>
      <c r="C55" s="95" t="s">
        <v>331</v>
      </c>
      <c r="D55" s="87">
        <v>841000</v>
      </c>
    </row>
    <row r="56" spans="1:4" ht="28.5">
      <c r="A56" s="98" t="s">
        <v>130</v>
      </c>
      <c r="B56" s="94" t="s">
        <v>129</v>
      </c>
      <c r="C56" s="94"/>
      <c r="D56" s="80">
        <f>D57</f>
        <v>676995.98</v>
      </c>
    </row>
    <row r="57" spans="1:4" ht="15">
      <c r="A57" s="85" t="s">
        <v>61</v>
      </c>
      <c r="B57" s="95" t="s">
        <v>129</v>
      </c>
      <c r="C57" s="95" t="s">
        <v>53</v>
      </c>
      <c r="D57" s="86">
        <f>D58</f>
        <v>676995.98</v>
      </c>
    </row>
    <row r="58" spans="1:4" ht="30">
      <c r="A58" s="85" t="s">
        <v>62</v>
      </c>
      <c r="B58" s="95" t="s">
        <v>129</v>
      </c>
      <c r="C58" s="95" t="s">
        <v>54</v>
      </c>
      <c r="D58" s="87">
        <v>676995.98</v>
      </c>
    </row>
    <row r="59" spans="1:4" ht="34.5" customHeight="1">
      <c r="A59" s="81" t="s">
        <v>302</v>
      </c>
      <c r="B59" s="94" t="s">
        <v>123</v>
      </c>
      <c r="C59" s="95"/>
      <c r="D59" s="80">
        <f>D60</f>
        <v>5196081</v>
      </c>
    </row>
    <row r="60" spans="1:4" ht="29.25">
      <c r="A60" s="84" t="s">
        <v>122</v>
      </c>
      <c r="B60" s="94" t="s">
        <v>124</v>
      </c>
      <c r="C60" s="95"/>
      <c r="D60" s="80">
        <f>D61+D66+D69+D72+D75+D80+D83+D88</f>
        <v>5196081</v>
      </c>
    </row>
    <row r="61" spans="1:4" ht="14.25">
      <c r="A61" s="84" t="s">
        <v>59</v>
      </c>
      <c r="B61" s="94" t="s">
        <v>213</v>
      </c>
      <c r="C61" s="94"/>
      <c r="D61" s="80">
        <f>D64+D62</f>
        <v>400000</v>
      </c>
    </row>
    <row r="62" spans="1:4" ht="15">
      <c r="A62" s="89" t="s">
        <v>93</v>
      </c>
      <c r="B62" s="95" t="s">
        <v>213</v>
      </c>
      <c r="C62" s="83" t="s">
        <v>92</v>
      </c>
      <c r="D62" s="86">
        <f>D63</f>
        <v>191880</v>
      </c>
    </row>
    <row r="63" spans="1:4" ht="15">
      <c r="A63" s="89" t="s">
        <v>94</v>
      </c>
      <c r="B63" s="95" t="s">
        <v>213</v>
      </c>
      <c r="C63" s="83" t="s">
        <v>91</v>
      </c>
      <c r="D63" s="87">
        <v>191880</v>
      </c>
    </row>
    <row r="64" spans="1:4" ht="15">
      <c r="A64" s="99" t="s">
        <v>45</v>
      </c>
      <c r="B64" s="95" t="s">
        <v>213</v>
      </c>
      <c r="C64" s="95">
        <v>800</v>
      </c>
      <c r="D64" s="86">
        <f>D65</f>
        <v>208120</v>
      </c>
    </row>
    <row r="65" spans="1:4" ht="15">
      <c r="A65" s="99" t="s">
        <v>60</v>
      </c>
      <c r="B65" s="95" t="s">
        <v>213</v>
      </c>
      <c r="C65" s="95">
        <v>870</v>
      </c>
      <c r="D65" s="87">
        <v>208120</v>
      </c>
    </row>
    <row r="66" spans="1:4" ht="15">
      <c r="A66" s="84" t="s">
        <v>104</v>
      </c>
      <c r="B66" s="82" t="s">
        <v>140</v>
      </c>
      <c r="C66" s="83"/>
      <c r="D66" s="80">
        <f>D67</f>
        <v>930000</v>
      </c>
    </row>
    <row r="67" spans="1:4" ht="15">
      <c r="A67" s="85" t="s">
        <v>61</v>
      </c>
      <c r="B67" s="83" t="s">
        <v>140</v>
      </c>
      <c r="C67" s="83" t="s">
        <v>53</v>
      </c>
      <c r="D67" s="86">
        <f>D68</f>
        <v>930000</v>
      </c>
    </row>
    <row r="68" spans="1:4" ht="30">
      <c r="A68" s="85" t="s">
        <v>62</v>
      </c>
      <c r="B68" s="83" t="s">
        <v>140</v>
      </c>
      <c r="C68" s="83" t="s">
        <v>54</v>
      </c>
      <c r="D68" s="87">
        <v>930000</v>
      </c>
    </row>
    <row r="69" spans="1:4" ht="28.5">
      <c r="A69" s="88" t="s">
        <v>230</v>
      </c>
      <c r="B69" s="82" t="s">
        <v>223</v>
      </c>
      <c r="C69" s="83"/>
      <c r="D69" s="80">
        <f>D70</f>
        <v>50000</v>
      </c>
    </row>
    <row r="70" spans="1:4" ht="15">
      <c r="A70" s="85" t="s">
        <v>61</v>
      </c>
      <c r="B70" s="83" t="s">
        <v>223</v>
      </c>
      <c r="C70" s="83" t="s">
        <v>53</v>
      </c>
      <c r="D70" s="86">
        <f>D71</f>
        <v>50000</v>
      </c>
    </row>
    <row r="71" spans="1:4" ht="30">
      <c r="A71" s="85" t="s">
        <v>62</v>
      </c>
      <c r="B71" s="83" t="s">
        <v>223</v>
      </c>
      <c r="C71" s="83" t="s">
        <v>54</v>
      </c>
      <c r="D71" s="87">
        <v>50000</v>
      </c>
    </row>
    <row r="72" spans="1:4" ht="14.25">
      <c r="A72" s="88" t="s">
        <v>142</v>
      </c>
      <c r="B72" s="82" t="s">
        <v>141</v>
      </c>
      <c r="C72" s="82"/>
      <c r="D72" s="80">
        <f>D73</f>
        <v>1840810</v>
      </c>
    </row>
    <row r="73" spans="1:4" ht="45">
      <c r="A73" s="93" t="s">
        <v>80</v>
      </c>
      <c r="B73" s="83" t="s">
        <v>141</v>
      </c>
      <c r="C73" s="90">
        <v>100</v>
      </c>
      <c r="D73" s="86">
        <f>D74</f>
        <v>1840810</v>
      </c>
    </row>
    <row r="74" spans="1:4" ht="15">
      <c r="A74" s="93" t="s">
        <v>87</v>
      </c>
      <c r="B74" s="83" t="s">
        <v>141</v>
      </c>
      <c r="C74" s="90">
        <v>120</v>
      </c>
      <c r="D74" s="87">
        <v>1840810</v>
      </c>
    </row>
    <row r="75" spans="1:4" ht="14.25">
      <c r="A75" s="88" t="s">
        <v>143</v>
      </c>
      <c r="B75" s="82" t="s">
        <v>197</v>
      </c>
      <c r="C75" s="82"/>
      <c r="D75" s="80">
        <f>D76+D78</f>
        <v>295000</v>
      </c>
    </row>
    <row r="76" spans="1:4" ht="45">
      <c r="A76" s="93" t="s">
        <v>80</v>
      </c>
      <c r="B76" s="83" t="s">
        <v>197</v>
      </c>
      <c r="C76" s="90">
        <v>100</v>
      </c>
      <c r="D76" s="86">
        <f>D77</f>
        <v>250000</v>
      </c>
    </row>
    <row r="77" spans="1:4" ht="15">
      <c r="A77" s="93" t="s">
        <v>87</v>
      </c>
      <c r="B77" s="83" t="s">
        <v>197</v>
      </c>
      <c r="C77" s="90">
        <v>120</v>
      </c>
      <c r="D77" s="87">
        <v>250000</v>
      </c>
    </row>
    <row r="78" spans="1:4" ht="15">
      <c r="A78" s="85" t="s">
        <v>61</v>
      </c>
      <c r="B78" s="83" t="s">
        <v>197</v>
      </c>
      <c r="C78" s="83" t="s">
        <v>53</v>
      </c>
      <c r="D78" s="86">
        <f>D79</f>
        <v>45000</v>
      </c>
    </row>
    <row r="79" spans="1:4" ht="30">
      <c r="A79" s="85" t="s">
        <v>62</v>
      </c>
      <c r="B79" s="83" t="s">
        <v>197</v>
      </c>
      <c r="C79" s="83" t="s">
        <v>54</v>
      </c>
      <c r="D79" s="87">
        <v>45000</v>
      </c>
    </row>
    <row r="80" spans="1:4" ht="28.5">
      <c r="A80" s="88" t="s">
        <v>146</v>
      </c>
      <c r="B80" s="82" t="s">
        <v>147</v>
      </c>
      <c r="C80" s="82"/>
      <c r="D80" s="80">
        <f>D81</f>
        <v>480000</v>
      </c>
    </row>
    <row r="81" spans="1:4" ht="15">
      <c r="A81" s="85" t="s">
        <v>61</v>
      </c>
      <c r="B81" s="83" t="s">
        <v>147</v>
      </c>
      <c r="C81" s="83" t="s">
        <v>53</v>
      </c>
      <c r="D81" s="86">
        <f>D82</f>
        <v>480000</v>
      </c>
    </row>
    <row r="82" spans="1:4" ht="30">
      <c r="A82" s="85" t="s">
        <v>62</v>
      </c>
      <c r="B82" s="83" t="s">
        <v>147</v>
      </c>
      <c r="C82" s="83" t="s">
        <v>54</v>
      </c>
      <c r="D82" s="87">
        <v>480000</v>
      </c>
    </row>
    <row r="83" spans="1:4" ht="29.25">
      <c r="A83" s="84" t="s">
        <v>83</v>
      </c>
      <c r="B83" s="82" t="s">
        <v>149</v>
      </c>
      <c r="C83" s="90"/>
      <c r="D83" s="80">
        <f>D84+D86</f>
        <v>834763</v>
      </c>
    </row>
    <row r="84" spans="1:4" ht="45">
      <c r="A84" s="93" t="s">
        <v>80</v>
      </c>
      <c r="B84" s="83" t="s">
        <v>149</v>
      </c>
      <c r="C84" s="90">
        <v>100</v>
      </c>
      <c r="D84" s="86">
        <f>D85</f>
        <v>414000</v>
      </c>
    </row>
    <row r="85" spans="1:4" ht="15">
      <c r="A85" s="93" t="s">
        <v>87</v>
      </c>
      <c r="B85" s="83" t="s">
        <v>149</v>
      </c>
      <c r="C85" s="90">
        <v>120</v>
      </c>
      <c r="D85" s="87">
        <v>414000</v>
      </c>
    </row>
    <row r="86" spans="1:4" ht="15">
      <c r="A86" s="85" t="s">
        <v>61</v>
      </c>
      <c r="B86" s="83" t="s">
        <v>149</v>
      </c>
      <c r="C86" s="83" t="s">
        <v>53</v>
      </c>
      <c r="D86" s="86">
        <f>D87</f>
        <v>420763</v>
      </c>
    </row>
    <row r="87" spans="1:4" ht="30">
      <c r="A87" s="85" t="s">
        <v>62</v>
      </c>
      <c r="B87" s="83" t="s">
        <v>149</v>
      </c>
      <c r="C87" s="83" t="s">
        <v>54</v>
      </c>
      <c r="D87" s="87">
        <v>420763</v>
      </c>
    </row>
    <row r="88" spans="1:4" ht="14.25">
      <c r="A88" s="88" t="s">
        <v>144</v>
      </c>
      <c r="B88" s="82" t="s">
        <v>145</v>
      </c>
      <c r="C88" s="82"/>
      <c r="D88" s="80">
        <f>D89</f>
        <v>365508</v>
      </c>
    </row>
    <row r="89" spans="1:4" ht="45">
      <c r="A89" s="93" t="s">
        <v>80</v>
      </c>
      <c r="B89" s="83" t="s">
        <v>145</v>
      </c>
      <c r="C89" s="90">
        <v>100</v>
      </c>
      <c r="D89" s="86">
        <f>D90</f>
        <v>365508</v>
      </c>
    </row>
    <row r="90" spans="1:4" ht="15">
      <c r="A90" s="93" t="s">
        <v>87</v>
      </c>
      <c r="B90" s="83" t="s">
        <v>145</v>
      </c>
      <c r="C90" s="90">
        <v>120</v>
      </c>
      <c r="D90" s="87">
        <v>365508</v>
      </c>
    </row>
    <row r="91" spans="1:4" ht="30">
      <c r="A91" s="81" t="s">
        <v>178</v>
      </c>
      <c r="B91" s="82" t="s">
        <v>177</v>
      </c>
      <c r="C91" s="83"/>
      <c r="D91" s="80">
        <f>D92</f>
        <v>26154584</v>
      </c>
    </row>
    <row r="92" spans="1:4" ht="15">
      <c r="A92" s="91" t="s">
        <v>252</v>
      </c>
      <c r="B92" s="82" t="s">
        <v>243</v>
      </c>
      <c r="C92" s="83"/>
      <c r="D92" s="80">
        <f>D93+D100+D103</f>
        <v>26154584</v>
      </c>
    </row>
    <row r="93" spans="1:4" ht="14.25">
      <c r="A93" s="91" t="s">
        <v>76</v>
      </c>
      <c r="B93" s="82" t="s">
        <v>247</v>
      </c>
      <c r="C93" s="82"/>
      <c r="D93" s="80">
        <f>D94+D96+D98</f>
        <v>18064844</v>
      </c>
    </row>
    <row r="94" spans="1:4" ht="45">
      <c r="A94" s="93" t="s">
        <v>77</v>
      </c>
      <c r="B94" s="83" t="s">
        <v>247</v>
      </c>
      <c r="C94" s="83" t="s">
        <v>50</v>
      </c>
      <c r="D94" s="86">
        <f>D95</f>
        <v>14561344</v>
      </c>
    </row>
    <row r="95" spans="1:4" ht="15">
      <c r="A95" s="93" t="s">
        <v>78</v>
      </c>
      <c r="B95" s="83" t="s">
        <v>247</v>
      </c>
      <c r="C95" s="83" t="s">
        <v>79</v>
      </c>
      <c r="D95" s="87">
        <v>14561344</v>
      </c>
    </row>
    <row r="96" spans="1:4" ht="15">
      <c r="A96" s="85" t="s">
        <v>61</v>
      </c>
      <c r="B96" s="83" t="s">
        <v>247</v>
      </c>
      <c r="C96" s="83" t="s">
        <v>53</v>
      </c>
      <c r="D96" s="86">
        <f>D97</f>
        <v>3502500</v>
      </c>
    </row>
    <row r="97" spans="1:4" ht="30">
      <c r="A97" s="85" t="s">
        <v>62</v>
      </c>
      <c r="B97" s="83" t="s">
        <v>247</v>
      </c>
      <c r="C97" s="83" t="s">
        <v>54</v>
      </c>
      <c r="D97" s="87">
        <v>3502500</v>
      </c>
    </row>
    <row r="98" spans="1:4" ht="15">
      <c r="A98" s="100" t="s">
        <v>45</v>
      </c>
      <c r="B98" s="83" t="s">
        <v>247</v>
      </c>
      <c r="C98" s="95" t="s">
        <v>55</v>
      </c>
      <c r="D98" s="86">
        <f>D99</f>
        <v>1000</v>
      </c>
    </row>
    <row r="99" spans="1:4" ht="15">
      <c r="A99" s="100" t="s">
        <v>63</v>
      </c>
      <c r="B99" s="83" t="s">
        <v>247</v>
      </c>
      <c r="C99" s="95" t="s">
        <v>56</v>
      </c>
      <c r="D99" s="87">
        <v>1000</v>
      </c>
    </row>
    <row r="100" spans="1:4" ht="16.5" customHeight="1">
      <c r="A100" s="91" t="s">
        <v>84</v>
      </c>
      <c r="B100" s="82" t="s">
        <v>244</v>
      </c>
      <c r="C100" s="83"/>
      <c r="D100" s="80">
        <f>D101</f>
        <v>5389740</v>
      </c>
    </row>
    <row r="101" spans="1:4" ht="15">
      <c r="A101" s="85" t="s">
        <v>61</v>
      </c>
      <c r="B101" s="83" t="s">
        <v>244</v>
      </c>
      <c r="C101" s="83" t="s">
        <v>53</v>
      </c>
      <c r="D101" s="86">
        <f>D102</f>
        <v>5389740</v>
      </c>
    </row>
    <row r="102" spans="1:4" ht="30">
      <c r="A102" s="85" t="s">
        <v>62</v>
      </c>
      <c r="B102" s="83" t="s">
        <v>244</v>
      </c>
      <c r="C102" s="83" t="s">
        <v>54</v>
      </c>
      <c r="D102" s="87">
        <v>5389740</v>
      </c>
    </row>
    <row r="103" spans="1:4" ht="15" customHeight="1">
      <c r="A103" s="91" t="s">
        <v>85</v>
      </c>
      <c r="B103" s="82" t="s">
        <v>246</v>
      </c>
      <c r="C103" s="83"/>
      <c r="D103" s="80">
        <f>D104</f>
        <v>2700000</v>
      </c>
    </row>
    <row r="104" spans="1:4" ht="15">
      <c r="A104" s="85" t="s">
        <v>61</v>
      </c>
      <c r="B104" s="83" t="s">
        <v>246</v>
      </c>
      <c r="C104" s="83" t="s">
        <v>53</v>
      </c>
      <c r="D104" s="86">
        <f>D105</f>
        <v>2700000</v>
      </c>
    </row>
    <row r="105" spans="1:4" ht="30">
      <c r="A105" s="85" t="s">
        <v>62</v>
      </c>
      <c r="B105" s="83" t="s">
        <v>246</v>
      </c>
      <c r="C105" s="83" t="s">
        <v>54</v>
      </c>
      <c r="D105" s="87">
        <v>2700000</v>
      </c>
    </row>
    <row r="106" spans="1:4" ht="30">
      <c r="A106" s="81" t="s">
        <v>72</v>
      </c>
      <c r="B106" s="82" t="s">
        <v>190</v>
      </c>
      <c r="C106" s="83"/>
      <c r="D106" s="80">
        <f>D107</f>
        <v>5893661</v>
      </c>
    </row>
    <row r="107" spans="1:4" ht="28.5">
      <c r="A107" s="101" t="s">
        <v>220</v>
      </c>
      <c r="B107" s="82" t="s">
        <v>191</v>
      </c>
      <c r="C107" s="83"/>
      <c r="D107" s="80">
        <f>D115+D108+D118</f>
        <v>5893661</v>
      </c>
    </row>
    <row r="108" spans="1:4" ht="14.25">
      <c r="A108" s="91" t="s">
        <v>76</v>
      </c>
      <c r="B108" s="82" t="s">
        <v>194</v>
      </c>
      <c r="C108" s="82"/>
      <c r="D108" s="80">
        <f>D109+D111+D113</f>
        <v>5176661</v>
      </c>
    </row>
    <row r="109" spans="1:4" ht="51" customHeight="1">
      <c r="A109" s="93" t="s">
        <v>221</v>
      </c>
      <c r="B109" s="83" t="s">
        <v>194</v>
      </c>
      <c r="C109" s="83" t="s">
        <v>50</v>
      </c>
      <c r="D109" s="86">
        <f>D110</f>
        <v>4854661</v>
      </c>
    </row>
    <row r="110" spans="1:4" ht="15">
      <c r="A110" s="93" t="s">
        <v>78</v>
      </c>
      <c r="B110" s="83" t="s">
        <v>194</v>
      </c>
      <c r="C110" s="83" t="s">
        <v>79</v>
      </c>
      <c r="D110" s="87">
        <v>4854661</v>
      </c>
    </row>
    <row r="111" spans="1:4" ht="15">
      <c r="A111" s="85" t="s">
        <v>61</v>
      </c>
      <c r="B111" s="83" t="s">
        <v>194</v>
      </c>
      <c r="C111" s="83" t="s">
        <v>53</v>
      </c>
      <c r="D111" s="102">
        <f>D112</f>
        <v>297042.48</v>
      </c>
    </row>
    <row r="112" spans="1:4" ht="30">
      <c r="A112" s="85" t="s">
        <v>62</v>
      </c>
      <c r="B112" s="83" t="s">
        <v>194</v>
      </c>
      <c r="C112" s="83" t="s">
        <v>54</v>
      </c>
      <c r="D112" s="87">
        <v>297042.48</v>
      </c>
    </row>
    <row r="113" spans="1:4" ht="15">
      <c r="A113" s="85" t="s">
        <v>45</v>
      </c>
      <c r="B113" s="83" t="s">
        <v>194</v>
      </c>
      <c r="C113" s="83" t="s">
        <v>55</v>
      </c>
      <c r="D113" s="102">
        <f>D114</f>
        <v>24957.52</v>
      </c>
    </row>
    <row r="114" spans="1:4" ht="15">
      <c r="A114" s="85" t="s">
        <v>63</v>
      </c>
      <c r="B114" s="83" t="s">
        <v>194</v>
      </c>
      <c r="C114" s="83" t="s">
        <v>56</v>
      </c>
      <c r="D114" s="87">
        <v>24957.52</v>
      </c>
    </row>
    <row r="115" spans="1:4" ht="15">
      <c r="A115" s="91" t="s">
        <v>251</v>
      </c>
      <c r="B115" s="82" t="s">
        <v>250</v>
      </c>
      <c r="C115" s="83"/>
      <c r="D115" s="80">
        <f>D116</f>
        <v>42000</v>
      </c>
    </row>
    <row r="116" spans="1:4" ht="15">
      <c r="A116" s="85" t="s">
        <v>61</v>
      </c>
      <c r="B116" s="83" t="s">
        <v>250</v>
      </c>
      <c r="C116" s="83" t="s">
        <v>53</v>
      </c>
      <c r="D116" s="86">
        <f>D117</f>
        <v>42000</v>
      </c>
    </row>
    <row r="117" spans="1:4" ht="30">
      <c r="A117" s="85" t="s">
        <v>62</v>
      </c>
      <c r="B117" s="83" t="s">
        <v>250</v>
      </c>
      <c r="C117" s="83" t="s">
        <v>54</v>
      </c>
      <c r="D117" s="87">
        <v>42000</v>
      </c>
    </row>
    <row r="118" spans="1:4" ht="29.25">
      <c r="A118" s="91" t="s">
        <v>192</v>
      </c>
      <c r="B118" s="82" t="s">
        <v>193</v>
      </c>
      <c r="C118" s="83"/>
      <c r="D118" s="80">
        <f>D119</f>
        <v>675000</v>
      </c>
    </row>
    <row r="119" spans="1:4" ht="15">
      <c r="A119" s="85" t="s">
        <v>61</v>
      </c>
      <c r="B119" s="83" t="s">
        <v>193</v>
      </c>
      <c r="C119" s="83" t="s">
        <v>53</v>
      </c>
      <c r="D119" s="86">
        <f>D120</f>
        <v>675000</v>
      </c>
    </row>
    <row r="120" spans="1:4" ht="30">
      <c r="A120" s="85" t="s">
        <v>62</v>
      </c>
      <c r="B120" s="83" t="s">
        <v>193</v>
      </c>
      <c r="C120" s="83" t="s">
        <v>54</v>
      </c>
      <c r="D120" s="87">
        <v>675000</v>
      </c>
    </row>
    <row r="121" spans="1:4" ht="30">
      <c r="A121" s="81" t="s">
        <v>308</v>
      </c>
      <c r="B121" s="82" t="s">
        <v>309</v>
      </c>
      <c r="C121" s="90"/>
      <c r="D121" s="80">
        <f>D122</f>
        <v>91811435.14</v>
      </c>
    </row>
    <row r="122" spans="1:4" ht="15">
      <c r="A122" s="106" t="s">
        <v>310</v>
      </c>
      <c r="B122" s="82" t="s">
        <v>311</v>
      </c>
      <c r="C122" s="90"/>
      <c r="D122" s="80">
        <f>D123</f>
        <v>91811435.14</v>
      </c>
    </row>
    <row r="123" spans="1:4" ht="14.25">
      <c r="A123" s="91" t="s">
        <v>312</v>
      </c>
      <c r="B123" s="82" t="s">
        <v>313</v>
      </c>
      <c r="C123" s="79"/>
      <c r="D123" s="80">
        <f>D124</f>
        <v>91811435.14</v>
      </c>
    </row>
    <row r="124" spans="1:4" ht="15">
      <c r="A124" s="85" t="s">
        <v>61</v>
      </c>
      <c r="B124" s="83" t="s">
        <v>313</v>
      </c>
      <c r="C124" s="90">
        <v>200</v>
      </c>
      <c r="D124" s="86">
        <f>D125</f>
        <v>91811435.14</v>
      </c>
    </row>
    <row r="125" spans="1:4" ht="30">
      <c r="A125" s="85" t="s">
        <v>62</v>
      </c>
      <c r="B125" s="83" t="s">
        <v>313</v>
      </c>
      <c r="C125" s="90">
        <v>240</v>
      </c>
      <c r="D125" s="87">
        <v>91811435.14</v>
      </c>
    </row>
    <row r="126" spans="1:4" ht="30">
      <c r="A126" s="81" t="s">
        <v>67</v>
      </c>
      <c r="B126" s="82" t="s">
        <v>148</v>
      </c>
      <c r="C126" s="90"/>
      <c r="D126" s="80">
        <f>D127</f>
        <v>20955917.75</v>
      </c>
    </row>
    <row r="127" spans="1:4" ht="30">
      <c r="A127" s="106" t="s">
        <v>199</v>
      </c>
      <c r="B127" s="82" t="s">
        <v>166</v>
      </c>
      <c r="C127" s="90"/>
      <c r="D127" s="80">
        <f>D128+D131+D134+D137+D140+D149++D146+D143</f>
        <v>20955917.75</v>
      </c>
    </row>
    <row r="128" spans="1:4" ht="14.25">
      <c r="A128" s="91" t="s">
        <v>68</v>
      </c>
      <c r="B128" s="82" t="s">
        <v>167</v>
      </c>
      <c r="C128" s="79"/>
      <c r="D128" s="80">
        <f>D129</f>
        <v>4988700.69</v>
      </c>
    </row>
    <row r="129" spans="1:4" ht="15">
      <c r="A129" s="85" t="s">
        <v>61</v>
      </c>
      <c r="B129" s="83" t="s">
        <v>167</v>
      </c>
      <c r="C129" s="90">
        <v>200</v>
      </c>
      <c r="D129" s="86">
        <f>D130</f>
        <v>4988700.69</v>
      </c>
    </row>
    <row r="130" spans="1:4" ht="30">
      <c r="A130" s="85" t="s">
        <v>62</v>
      </c>
      <c r="B130" s="83" t="s">
        <v>167</v>
      </c>
      <c r="C130" s="90">
        <v>240</v>
      </c>
      <c r="D130" s="87">
        <v>4988700.69</v>
      </c>
    </row>
    <row r="131" spans="1:4" ht="15">
      <c r="A131" s="84" t="s">
        <v>107</v>
      </c>
      <c r="B131" s="82" t="s">
        <v>168</v>
      </c>
      <c r="C131" s="90"/>
      <c r="D131" s="80">
        <f>D132</f>
        <v>6472774</v>
      </c>
    </row>
    <row r="132" spans="1:4" ht="15">
      <c r="A132" s="85" t="s">
        <v>61</v>
      </c>
      <c r="B132" s="83" t="s">
        <v>168</v>
      </c>
      <c r="C132" s="90">
        <v>200</v>
      </c>
      <c r="D132" s="86">
        <f>D133</f>
        <v>6472774</v>
      </c>
    </row>
    <row r="133" spans="1:4" ht="30">
      <c r="A133" s="85" t="s">
        <v>62</v>
      </c>
      <c r="B133" s="83" t="s">
        <v>168</v>
      </c>
      <c r="C133" s="90">
        <v>240</v>
      </c>
      <c r="D133" s="87">
        <v>6472774</v>
      </c>
    </row>
    <row r="134" spans="1:4" ht="14.25" customHeight="1">
      <c r="A134" s="84" t="s">
        <v>109</v>
      </c>
      <c r="B134" s="82" t="s">
        <v>195</v>
      </c>
      <c r="C134" s="79"/>
      <c r="D134" s="80">
        <f>D135</f>
        <v>1200000</v>
      </c>
    </row>
    <row r="135" spans="1:4" ht="15">
      <c r="A135" s="85" t="s">
        <v>61</v>
      </c>
      <c r="B135" s="83" t="s">
        <v>195</v>
      </c>
      <c r="C135" s="90">
        <v>200</v>
      </c>
      <c r="D135" s="86">
        <f>D136</f>
        <v>1200000</v>
      </c>
    </row>
    <row r="136" spans="1:7" ht="30">
      <c r="A136" s="85" t="s">
        <v>62</v>
      </c>
      <c r="B136" s="83" t="s">
        <v>195</v>
      </c>
      <c r="C136" s="90">
        <v>240</v>
      </c>
      <c r="D136" s="87">
        <v>1200000</v>
      </c>
      <c r="G136" s="61"/>
    </row>
    <row r="137" spans="1:4" ht="28.5">
      <c r="A137" s="84" t="s">
        <v>228</v>
      </c>
      <c r="B137" s="82" t="s">
        <v>226</v>
      </c>
      <c r="C137" s="79"/>
      <c r="D137" s="80">
        <f>D138</f>
        <v>30100</v>
      </c>
    </row>
    <row r="138" spans="1:4" ht="15">
      <c r="A138" s="85" t="s">
        <v>61</v>
      </c>
      <c r="B138" s="83" t="s">
        <v>226</v>
      </c>
      <c r="C138" s="90">
        <v>200</v>
      </c>
      <c r="D138" s="86">
        <f>D139</f>
        <v>30100</v>
      </c>
    </row>
    <row r="139" spans="1:4" ht="30">
      <c r="A139" s="85" t="s">
        <v>62</v>
      </c>
      <c r="B139" s="83" t="s">
        <v>226</v>
      </c>
      <c r="C139" s="90">
        <v>240</v>
      </c>
      <c r="D139" s="87">
        <v>30100</v>
      </c>
    </row>
    <row r="140" spans="1:4" ht="15">
      <c r="A140" s="84" t="s">
        <v>69</v>
      </c>
      <c r="B140" s="82" t="s">
        <v>169</v>
      </c>
      <c r="C140" s="90"/>
      <c r="D140" s="80">
        <f>D141</f>
        <v>2354000</v>
      </c>
    </row>
    <row r="141" spans="1:4" ht="15">
      <c r="A141" s="85" t="s">
        <v>61</v>
      </c>
      <c r="B141" s="83" t="s">
        <v>169</v>
      </c>
      <c r="C141" s="90">
        <v>200</v>
      </c>
      <c r="D141" s="86">
        <f>D142</f>
        <v>2354000</v>
      </c>
    </row>
    <row r="142" spans="1:4" ht="30">
      <c r="A142" s="85" t="s">
        <v>62</v>
      </c>
      <c r="B142" s="83" t="s">
        <v>169</v>
      </c>
      <c r="C142" s="90">
        <v>240</v>
      </c>
      <c r="D142" s="87">
        <v>2354000</v>
      </c>
    </row>
    <row r="143" spans="1:4" ht="14.25">
      <c r="A143" s="84" t="s">
        <v>238</v>
      </c>
      <c r="B143" s="82" t="s">
        <v>237</v>
      </c>
      <c r="C143" s="79"/>
      <c r="D143" s="80">
        <f>D144</f>
        <v>1100000</v>
      </c>
    </row>
    <row r="144" spans="1:4" ht="15">
      <c r="A144" s="85" t="s">
        <v>61</v>
      </c>
      <c r="B144" s="83" t="s">
        <v>237</v>
      </c>
      <c r="C144" s="90">
        <v>200</v>
      </c>
      <c r="D144" s="86">
        <f>D145</f>
        <v>1100000</v>
      </c>
    </row>
    <row r="145" spans="1:4" ht="30">
      <c r="A145" s="85" t="s">
        <v>62</v>
      </c>
      <c r="B145" s="83" t="s">
        <v>237</v>
      </c>
      <c r="C145" s="90">
        <v>240</v>
      </c>
      <c r="D145" s="87">
        <v>1100000</v>
      </c>
    </row>
    <row r="146" spans="1:4" ht="29.25">
      <c r="A146" s="84" t="s">
        <v>229</v>
      </c>
      <c r="B146" s="82" t="s">
        <v>227</v>
      </c>
      <c r="C146" s="90"/>
      <c r="D146" s="80">
        <f>D147</f>
        <v>20000</v>
      </c>
    </row>
    <row r="147" spans="1:4" ht="15">
      <c r="A147" s="85" t="s">
        <v>61</v>
      </c>
      <c r="B147" s="83" t="s">
        <v>227</v>
      </c>
      <c r="C147" s="90">
        <v>200</v>
      </c>
      <c r="D147" s="86">
        <f>D148</f>
        <v>20000</v>
      </c>
    </row>
    <row r="148" spans="1:4" ht="30">
      <c r="A148" s="85" t="s">
        <v>62</v>
      </c>
      <c r="B148" s="83" t="s">
        <v>227</v>
      </c>
      <c r="C148" s="90">
        <v>240</v>
      </c>
      <c r="D148" s="87">
        <v>20000</v>
      </c>
    </row>
    <row r="149" spans="1:4" ht="15">
      <c r="A149" s="84" t="s">
        <v>110</v>
      </c>
      <c r="B149" s="82" t="s">
        <v>170</v>
      </c>
      <c r="C149" s="90"/>
      <c r="D149" s="80">
        <f>D150</f>
        <v>4790343.06</v>
      </c>
    </row>
    <row r="150" spans="1:4" ht="15">
      <c r="A150" s="85" t="s">
        <v>61</v>
      </c>
      <c r="B150" s="83" t="s">
        <v>170</v>
      </c>
      <c r="C150" s="90">
        <v>200</v>
      </c>
      <c r="D150" s="86">
        <f>D151</f>
        <v>4790343.06</v>
      </c>
    </row>
    <row r="151" spans="1:4" ht="30">
      <c r="A151" s="85" t="s">
        <v>62</v>
      </c>
      <c r="B151" s="83" t="s">
        <v>170</v>
      </c>
      <c r="C151" s="90">
        <v>240</v>
      </c>
      <c r="D151" s="87">
        <v>4790343.06</v>
      </c>
    </row>
    <row r="152" spans="1:4" ht="30">
      <c r="A152" s="81" t="s">
        <v>303</v>
      </c>
      <c r="B152" s="82" t="s">
        <v>278</v>
      </c>
      <c r="C152" s="90"/>
      <c r="D152" s="80">
        <f>D153</f>
        <v>13043634.12</v>
      </c>
    </row>
    <row r="153" spans="1:4" ht="28.5">
      <c r="A153" s="88" t="s">
        <v>280</v>
      </c>
      <c r="B153" s="82" t="s">
        <v>279</v>
      </c>
      <c r="C153" s="90"/>
      <c r="D153" s="80">
        <f>D154</f>
        <v>13043634.12</v>
      </c>
    </row>
    <row r="154" spans="1:4" ht="15">
      <c r="A154" s="84" t="s">
        <v>314</v>
      </c>
      <c r="B154" s="94" t="s">
        <v>315</v>
      </c>
      <c r="C154" s="90"/>
      <c r="D154" s="80">
        <f>D155</f>
        <v>13043634.12</v>
      </c>
    </row>
    <row r="155" spans="1:4" ht="15">
      <c r="A155" s="85" t="s">
        <v>61</v>
      </c>
      <c r="B155" s="95" t="s">
        <v>315</v>
      </c>
      <c r="C155" s="90">
        <v>200</v>
      </c>
      <c r="D155" s="86">
        <f>D156</f>
        <v>13043634.12</v>
      </c>
    </row>
    <row r="156" spans="1:4" ht="30">
      <c r="A156" s="85" t="s">
        <v>62</v>
      </c>
      <c r="B156" s="95" t="s">
        <v>315</v>
      </c>
      <c r="C156" s="90">
        <v>240</v>
      </c>
      <c r="D156" s="87">
        <v>13043634.12</v>
      </c>
    </row>
    <row r="157" spans="1:4" ht="45">
      <c r="A157" s="81" t="s">
        <v>64</v>
      </c>
      <c r="B157" s="94" t="s">
        <v>134</v>
      </c>
      <c r="C157" s="95"/>
      <c r="D157" s="80">
        <f>D158</f>
        <v>1145672.5</v>
      </c>
    </row>
    <row r="158" spans="1:4" ht="29.25">
      <c r="A158" s="84" t="s">
        <v>132</v>
      </c>
      <c r="B158" s="94" t="s">
        <v>215</v>
      </c>
      <c r="C158" s="95"/>
      <c r="D158" s="80">
        <f>D159</f>
        <v>1145672.5</v>
      </c>
    </row>
    <row r="159" spans="1:4" ht="14.25">
      <c r="A159" s="84" t="s">
        <v>216</v>
      </c>
      <c r="B159" s="94" t="s">
        <v>133</v>
      </c>
      <c r="C159" s="94"/>
      <c r="D159" s="80">
        <f>D160</f>
        <v>1145672.5</v>
      </c>
    </row>
    <row r="160" spans="1:4" ht="15">
      <c r="A160" s="85" t="s">
        <v>61</v>
      </c>
      <c r="B160" s="95" t="s">
        <v>133</v>
      </c>
      <c r="C160" s="95" t="s">
        <v>53</v>
      </c>
      <c r="D160" s="86">
        <f>D161</f>
        <v>1145672.5</v>
      </c>
    </row>
    <row r="161" spans="1:4" ht="30">
      <c r="A161" s="85" t="s">
        <v>62</v>
      </c>
      <c r="B161" s="95" t="s">
        <v>133</v>
      </c>
      <c r="C161" s="95" t="s">
        <v>54</v>
      </c>
      <c r="D161" s="87">
        <v>1145672.5</v>
      </c>
    </row>
    <row r="162" spans="1:4" ht="30">
      <c r="A162" s="81" t="s">
        <v>102</v>
      </c>
      <c r="B162" s="82" t="s">
        <v>150</v>
      </c>
      <c r="C162" s="83"/>
      <c r="D162" s="80">
        <f>D163</f>
        <v>23790150.83</v>
      </c>
    </row>
    <row r="163" spans="1:4" ht="29.25">
      <c r="A163" s="84" t="s">
        <v>152</v>
      </c>
      <c r="B163" s="82" t="s">
        <v>151</v>
      </c>
      <c r="C163" s="83"/>
      <c r="D163" s="80">
        <f>D164+D167+D170+D173</f>
        <v>23790150.83</v>
      </c>
    </row>
    <row r="164" spans="1:4" ht="15">
      <c r="A164" s="84" t="s">
        <v>105</v>
      </c>
      <c r="B164" s="82" t="s">
        <v>153</v>
      </c>
      <c r="C164" s="83"/>
      <c r="D164" s="80">
        <f>D165</f>
        <v>10743947.47</v>
      </c>
    </row>
    <row r="165" spans="1:4" ht="15">
      <c r="A165" s="85" t="s">
        <v>61</v>
      </c>
      <c r="B165" s="83" t="s">
        <v>153</v>
      </c>
      <c r="C165" s="83" t="s">
        <v>53</v>
      </c>
      <c r="D165" s="86">
        <f>D166</f>
        <v>10743947.47</v>
      </c>
    </row>
    <row r="166" spans="1:4" ht="30">
      <c r="A166" s="85" t="s">
        <v>62</v>
      </c>
      <c r="B166" s="83" t="s">
        <v>153</v>
      </c>
      <c r="C166" s="83" t="s">
        <v>54</v>
      </c>
      <c r="D166" s="87">
        <v>10743947.47</v>
      </c>
    </row>
    <row r="167" spans="1:4" ht="15">
      <c r="A167" s="84" t="s">
        <v>154</v>
      </c>
      <c r="B167" s="82" t="s">
        <v>155</v>
      </c>
      <c r="C167" s="83"/>
      <c r="D167" s="80">
        <f>D168</f>
        <v>9893329.36</v>
      </c>
    </row>
    <row r="168" spans="1:4" ht="15">
      <c r="A168" s="85" t="s">
        <v>61</v>
      </c>
      <c r="B168" s="83" t="s">
        <v>155</v>
      </c>
      <c r="C168" s="83" t="s">
        <v>53</v>
      </c>
      <c r="D168" s="86">
        <f>D169</f>
        <v>9893329.36</v>
      </c>
    </row>
    <row r="169" spans="1:4" ht="30">
      <c r="A169" s="85" t="s">
        <v>62</v>
      </c>
      <c r="B169" s="83" t="s">
        <v>155</v>
      </c>
      <c r="C169" s="83" t="s">
        <v>54</v>
      </c>
      <c r="D169" s="87">
        <v>9893329.36</v>
      </c>
    </row>
    <row r="170" spans="1:4" ht="15">
      <c r="A170" s="84" t="s">
        <v>106</v>
      </c>
      <c r="B170" s="82" t="s">
        <v>156</v>
      </c>
      <c r="C170" s="83"/>
      <c r="D170" s="80">
        <f>D171</f>
        <v>288275</v>
      </c>
    </row>
    <row r="171" spans="1:4" ht="15">
      <c r="A171" s="85" t="s">
        <v>61</v>
      </c>
      <c r="B171" s="83" t="s">
        <v>156</v>
      </c>
      <c r="C171" s="83" t="s">
        <v>53</v>
      </c>
      <c r="D171" s="86">
        <f>D172</f>
        <v>288275</v>
      </c>
    </row>
    <row r="172" spans="1:4" ht="30">
      <c r="A172" s="85" t="s">
        <v>62</v>
      </c>
      <c r="B172" s="83" t="s">
        <v>156</v>
      </c>
      <c r="C172" s="83" t="s">
        <v>54</v>
      </c>
      <c r="D172" s="87">
        <v>288275</v>
      </c>
    </row>
    <row r="173" spans="1:4" ht="29.25">
      <c r="A173" s="84" t="s">
        <v>231</v>
      </c>
      <c r="B173" s="82" t="s">
        <v>224</v>
      </c>
      <c r="C173" s="83"/>
      <c r="D173" s="80">
        <f>D174</f>
        <v>2864599</v>
      </c>
    </row>
    <row r="174" spans="1:4" ht="15">
      <c r="A174" s="85" t="s">
        <v>61</v>
      </c>
      <c r="B174" s="83" t="s">
        <v>224</v>
      </c>
      <c r="C174" s="83" t="s">
        <v>53</v>
      </c>
      <c r="D174" s="86">
        <f>D175</f>
        <v>2864599</v>
      </c>
    </row>
    <row r="175" spans="1:4" ht="30">
      <c r="A175" s="85" t="s">
        <v>62</v>
      </c>
      <c r="B175" s="83" t="s">
        <v>224</v>
      </c>
      <c r="C175" s="83" t="s">
        <v>54</v>
      </c>
      <c r="D175" s="87">
        <v>2864599</v>
      </c>
    </row>
    <row r="176" spans="1:4" ht="15">
      <c r="A176" s="81" t="s">
        <v>253</v>
      </c>
      <c r="B176" s="94" t="s">
        <v>162</v>
      </c>
      <c r="C176" s="83"/>
      <c r="D176" s="80">
        <f>D177+D181+D188</f>
        <v>2644000</v>
      </c>
    </row>
    <row r="177" spans="1:4" ht="15">
      <c r="A177" s="88" t="s">
        <v>254</v>
      </c>
      <c r="B177" s="94" t="s">
        <v>163</v>
      </c>
      <c r="C177" s="83"/>
      <c r="D177" s="80">
        <f>D178</f>
        <v>296000</v>
      </c>
    </row>
    <row r="178" spans="1:4" ht="14.25">
      <c r="A178" s="88" t="s">
        <v>274</v>
      </c>
      <c r="B178" s="94" t="s">
        <v>164</v>
      </c>
      <c r="C178" s="94"/>
      <c r="D178" s="80">
        <f>D179</f>
        <v>296000</v>
      </c>
    </row>
    <row r="179" spans="1:4" ht="15">
      <c r="A179" s="85" t="s">
        <v>61</v>
      </c>
      <c r="B179" s="95" t="s">
        <v>164</v>
      </c>
      <c r="C179" s="83" t="s">
        <v>53</v>
      </c>
      <c r="D179" s="86">
        <f>D180</f>
        <v>296000</v>
      </c>
    </row>
    <row r="180" spans="1:4" ht="30">
      <c r="A180" s="85" t="s">
        <v>62</v>
      </c>
      <c r="B180" s="95" t="s">
        <v>164</v>
      </c>
      <c r="C180" s="83" t="s">
        <v>54</v>
      </c>
      <c r="D180" s="87">
        <v>296000</v>
      </c>
    </row>
    <row r="181" spans="1:4" ht="14.25">
      <c r="A181" s="88" t="s">
        <v>255</v>
      </c>
      <c r="B181" s="94" t="s">
        <v>257</v>
      </c>
      <c r="C181" s="94"/>
      <c r="D181" s="80">
        <f>D182+D185</f>
        <v>868000</v>
      </c>
    </row>
    <row r="182" spans="1:4" ht="14.25">
      <c r="A182" s="88" t="s">
        <v>261</v>
      </c>
      <c r="B182" s="94" t="s">
        <v>259</v>
      </c>
      <c r="C182" s="94"/>
      <c r="D182" s="80">
        <f>D183</f>
        <v>503000</v>
      </c>
    </row>
    <row r="183" spans="1:4" ht="15">
      <c r="A183" s="85" t="s">
        <v>61</v>
      </c>
      <c r="B183" s="95" t="s">
        <v>259</v>
      </c>
      <c r="C183" s="83" t="s">
        <v>53</v>
      </c>
      <c r="D183" s="86">
        <f>D184</f>
        <v>503000</v>
      </c>
    </row>
    <row r="184" spans="1:4" ht="30">
      <c r="A184" s="85" t="s">
        <v>62</v>
      </c>
      <c r="B184" s="95" t="s">
        <v>259</v>
      </c>
      <c r="C184" s="83" t="s">
        <v>54</v>
      </c>
      <c r="D184" s="87">
        <v>503000</v>
      </c>
    </row>
    <row r="185" spans="1:4" ht="14.25">
      <c r="A185" s="88" t="s">
        <v>165</v>
      </c>
      <c r="B185" s="82" t="s">
        <v>263</v>
      </c>
      <c r="C185" s="79"/>
      <c r="D185" s="80">
        <f>D186</f>
        <v>365000</v>
      </c>
    </row>
    <row r="186" spans="1:4" ht="15">
      <c r="A186" s="85" t="s">
        <v>61</v>
      </c>
      <c r="B186" s="83" t="s">
        <v>263</v>
      </c>
      <c r="C186" s="90">
        <v>200</v>
      </c>
      <c r="D186" s="86">
        <f>D187</f>
        <v>365000</v>
      </c>
    </row>
    <row r="187" spans="1:4" ht="30">
      <c r="A187" s="85" t="s">
        <v>62</v>
      </c>
      <c r="B187" s="83" t="s">
        <v>263</v>
      </c>
      <c r="C187" s="90">
        <v>240</v>
      </c>
      <c r="D187" s="87">
        <v>365000</v>
      </c>
    </row>
    <row r="188" spans="1:4" ht="14.25">
      <c r="A188" s="88" t="s">
        <v>256</v>
      </c>
      <c r="B188" s="94" t="s">
        <v>258</v>
      </c>
      <c r="C188" s="94"/>
      <c r="D188" s="80">
        <f>D189</f>
        <v>1480000</v>
      </c>
    </row>
    <row r="189" spans="1:4" ht="14.25">
      <c r="A189" s="88" t="s">
        <v>262</v>
      </c>
      <c r="B189" s="94" t="s">
        <v>260</v>
      </c>
      <c r="C189" s="94"/>
      <c r="D189" s="80">
        <f>D190</f>
        <v>1480000</v>
      </c>
    </row>
    <row r="190" spans="1:4" ht="15">
      <c r="A190" s="85" t="s">
        <v>61</v>
      </c>
      <c r="B190" s="95" t="s">
        <v>260</v>
      </c>
      <c r="C190" s="83" t="s">
        <v>53</v>
      </c>
      <c r="D190" s="86">
        <f>D191</f>
        <v>1480000</v>
      </c>
    </row>
    <row r="191" spans="1:4" ht="30">
      <c r="A191" s="85" t="s">
        <v>62</v>
      </c>
      <c r="B191" s="95" t="s">
        <v>260</v>
      </c>
      <c r="C191" s="83" t="s">
        <v>54</v>
      </c>
      <c r="D191" s="87">
        <v>1480000</v>
      </c>
    </row>
    <row r="192" spans="1:4" ht="30">
      <c r="A192" s="81" t="s">
        <v>289</v>
      </c>
      <c r="B192" s="82" t="s">
        <v>290</v>
      </c>
      <c r="C192" s="83"/>
      <c r="D192" s="80">
        <f>D193</f>
        <v>2500000</v>
      </c>
    </row>
    <row r="193" spans="1:4" ht="28.5">
      <c r="A193" s="88" t="s">
        <v>291</v>
      </c>
      <c r="B193" s="82" t="s">
        <v>292</v>
      </c>
      <c r="C193" s="83"/>
      <c r="D193" s="80">
        <f>D194</f>
        <v>2500000</v>
      </c>
    </row>
    <row r="194" spans="1:4" ht="15">
      <c r="A194" s="88" t="s">
        <v>298</v>
      </c>
      <c r="B194" s="82" t="s">
        <v>299</v>
      </c>
      <c r="C194" s="83"/>
      <c r="D194" s="80">
        <f>D195</f>
        <v>2500000</v>
      </c>
    </row>
    <row r="195" spans="1:4" ht="15">
      <c r="A195" s="85" t="s">
        <v>61</v>
      </c>
      <c r="B195" s="83" t="s">
        <v>299</v>
      </c>
      <c r="C195" s="83" t="s">
        <v>53</v>
      </c>
      <c r="D195" s="86">
        <f>D196</f>
        <v>2500000</v>
      </c>
    </row>
    <row r="196" spans="1:4" ht="30">
      <c r="A196" s="85" t="s">
        <v>62</v>
      </c>
      <c r="B196" s="83" t="s">
        <v>299</v>
      </c>
      <c r="C196" s="83" t="s">
        <v>54</v>
      </c>
      <c r="D196" s="87">
        <v>2500000</v>
      </c>
    </row>
    <row r="197" spans="1:4" ht="45">
      <c r="A197" s="81" t="s">
        <v>158</v>
      </c>
      <c r="B197" s="82" t="s">
        <v>159</v>
      </c>
      <c r="C197" s="90"/>
      <c r="D197" s="80">
        <f>D198</f>
        <v>10027945</v>
      </c>
    </row>
    <row r="198" spans="1:4" ht="28.5">
      <c r="A198" s="88" t="s">
        <v>160</v>
      </c>
      <c r="B198" s="82" t="s">
        <v>161</v>
      </c>
      <c r="C198" s="90"/>
      <c r="D198" s="80">
        <f>D199+D202+D205</f>
        <v>10027945</v>
      </c>
    </row>
    <row r="199" spans="1:4" ht="29.25">
      <c r="A199" s="91" t="s">
        <v>320</v>
      </c>
      <c r="B199" s="82" t="s">
        <v>321</v>
      </c>
      <c r="C199" s="90"/>
      <c r="D199" s="80">
        <f>D200</f>
        <v>80000</v>
      </c>
    </row>
    <row r="200" spans="1:4" ht="15">
      <c r="A200" s="93" t="s">
        <v>61</v>
      </c>
      <c r="B200" s="83" t="s">
        <v>321</v>
      </c>
      <c r="C200" s="90">
        <v>200</v>
      </c>
      <c r="D200" s="86">
        <f>D201</f>
        <v>80000</v>
      </c>
    </row>
    <row r="201" spans="1:4" ht="30">
      <c r="A201" s="93" t="s">
        <v>62</v>
      </c>
      <c r="B201" s="83" t="s">
        <v>321</v>
      </c>
      <c r="C201" s="90">
        <v>240</v>
      </c>
      <c r="D201" s="87">
        <v>80000</v>
      </c>
    </row>
    <row r="202" spans="1:4" ht="29.25">
      <c r="A202" s="91" t="s">
        <v>233</v>
      </c>
      <c r="B202" s="82" t="s">
        <v>242</v>
      </c>
      <c r="C202" s="90"/>
      <c r="D202" s="80">
        <f>D203</f>
        <v>267945</v>
      </c>
    </row>
    <row r="203" spans="1:4" ht="15">
      <c r="A203" s="93" t="s">
        <v>61</v>
      </c>
      <c r="B203" s="83" t="s">
        <v>242</v>
      </c>
      <c r="C203" s="90">
        <v>200</v>
      </c>
      <c r="D203" s="86">
        <f>D204</f>
        <v>267945</v>
      </c>
    </row>
    <row r="204" spans="1:4" ht="30">
      <c r="A204" s="93" t="s">
        <v>62</v>
      </c>
      <c r="B204" s="83" t="s">
        <v>242</v>
      </c>
      <c r="C204" s="90">
        <v>240</v>
      </c>
      <c r="D204" s="87">
        <v>267945</v>
      </c>
    </row>
    <row r="205" spans="1:4" ht="15">
      <c r="A205" s="88" t="s">
        <v>240</v>
      </c>
      <c r="B205" s="82" t="s">
        <v>241</v>
      </c>
      <c r="C205" s="90"/>
      <c r="D205" s="80">
        <f>D206+D208</f>
        <v>9680000</v>
      </c>
    </row>
    <row r="206" spans="1:4" ht="15">
      <c r="A206" s="93" t="s">
        <v>61</v>
      </c>
      <c r="B206" s="83" t="s">
        <v>241</v>
      </c>
      <c r="C206" s="90">
        <v>200</v>
      </c>
      <c r="D206" s="86">
        <f>D207</f>
        <v>80000</v>
      </c>
    </row>
    <row r="207" spans="1:4" ht="30">
      <c r="A207" s="93" t="s">
        <v>62</v>
      </c>
      <c r="B207" s="83" t="s">
        <v>241</v>
      </c>
      <c r="C207" s="90">
        <v>240</v>
      </c>
      <c r="D207" s="87">
        <v>80000</v>
      </c>
    </row>
    <row r="208" spans="1:4" ht="15.75" customHeight="1">
      <c r="A208" s="85" t="s">
        <v>45</v>
      </c>
      <c r="B208" s="83" t="s">
        <v>241</v>
      </c>
      <c r="C208" s="90">
        <v>800</v>
      </c>
      <c r="D208" s="86">
        <f>D209</f>
        <v>9600000</v>
      </c>
    </row>
    <row r="209" spans="1:4" ht="30">
      <c r="A209" s="85" t="s">
        <v>66</v>
      </c>
      <c r="B209" s="83" t="s">
        <v>241</v>
      </c>
      <c r="C209" s="90">
        <v>810</v>
      </c>
      <c r="D209" s="87">
        <v>9600000</v>
      </c>
    </row>
    <row r="210" spans="1:4" ht="30">
      <c r="A210" s="81" t="s">
        <v>70</v>
      </c>
      <c r="B210" s="94" t="s">
        <v>136</v>
      </c>
      <c r="C210" s="95"/>
      <c r="D210" s="80">
        <f>D211</f>
        <v>16625974.23</v>
      </c>
    </row>
    <row r="211" spans="1:4" ht="43.5">
      <c r="A211" s="91" t="s">
        <v>198</v>
      </c>
      <c r="B211" s="94" t="s">
        <v>135</v>
      </c>
      <c r="C211" s="95"/>
      <c r="D211" s="80">
        <f>D212+D215+D218+D226+D223+D229+D232</f>
        <v>16625974.23</v>
      </c>
    </row>
    <row r="212" spans="1:4" ht="43.5">
      <c r="A212" s="91" t="s">
        <v>283</v>
      </c>
      <c r="B212" s="82" t="s">
        <v>284</v>
      </c>
      <c r="C212" s="95"/>
      <c r="D212" s="80">
        <f>D213</f>
        <v>50000</v>
      </c>
    </row>
    <row r="213" spans="1:4" ht="15">
      <c r="A213" s="85" t="s">
        <v>61</v>
      </c>
      <c r="B213" s="83" t="s">
        <v>284</v>
      </c>
      <c r="C213" s="95" t="s">
        <v>53</v>
      </c>
      <c r="D213" s="86">
        <f>D214</f>
        <v>50000</v>
      </c>
    </row>
    <row r="214" spans="1:4" ht="30">
      <c r="A214" s="85" t="s">
        <v>62</v>
      </c>
      <c r="B214" s="83" t="s">
        <v>284</v>
      </c>
      <c r="C214" s="95" t="s">
        <v>54</v>
      </c>
      <c r="D214" s="87">
        <v>50000</v>
      </c>
    </row>
    <row r="215" spans="1:4" ht="29.25">
      <c r="A215" s="91" t="s">
        <v>232</v>
      </c>
      <c r="B215" s="94" t="s">
        <v>225</v>
      </c>
      <c r="C215" s="95"/>
      <c r="D215" s="80">
        <f>D216</f>
        <v>61200</v>
      </c>
    </row>
    <row r="216" spans="1:4" ht="15">
      <c r="A216" s="85" t="s">
        <v>61</v>
      </c>
      <c r="B216" s="95" t="s">
        <v>225</v>
      </c>
      <c r="C216" s="95" t="s">
        <v>53</v>
      </c>
      <c r="D216" s="86">
        <f>D217</f>
        <v>61200</v>
      </c>
    </row>
    <row r="217" spans="1:4" ht="30">
      <c r="A217" s="85" t="s">
        <v>62</v>
      </c>
      <c r="B217" s="95" t="s">
        <v>225</v>
      </c>
      <c r="C217" s="95" t="s">
        <v>54</v>
      </c>
      <c r="D217" s="87">
        <v>61200</v>
      </c>
    </row>
    <row r="218" spans="1:4" ht="29.25" customHeight="1">
      <c r="A218" s="91" t="s">
        <v>211</v>
      </c>
      <c r="B218" s="94" t="s">
        <v>236</v>
      </c>
      <c r="C218" s="94"/>
      <c r="D218" s="80">
        <f>D219+D221</f>
        <v>12901000</v>
      </c>
    </row>
    <row r="219" spans="1:4" ht="15">
      <c r="A219" s="85" t="s">
        <v>61</v>
      </c>
      <c r="B219" s="95" t="s">
        <v>236</v>
      </c>
      <c r="C219" s="95" t="s">
        <v>53</v>
      </c>
      <c r="D219" s="86">
        <f>D220</f>
        <v>1901000</v>
      </c>
    </row>
    <row r="220" spans="1:4" ht="30">
      <c r="A220" s="85" t="s">
        <v>62</v>
      </c>
      <c r="B220" s="95" t="s">
        <v>236</v>
      </c>
      <c r="C220" s="95" t="s">
        <v>54</v>
      </c>
      <c r="D220" s="87">
        <v>1901000</v>
      </c>
    </row>
    <row r="221" spans="1:4" ht="15">
      <c r="A221" s="85" t="s">
        <v>45</v>
      </c>
      <c r="B221" s="95" t="s">
        <v>236</v>
      </c>
      <c r="C221" s="83" t="s">
        <v>55</v>
      </c>
      <c r="D221" s="86">
        <f>D222</f>
        <v>11000000</v>
      </c>
    </row>
    <row r="222" spans="1:4" ht="30">
      <c r="A222" s="85" t="s">
        <v>66</v>
      </c>
      <c r="B222" s="95" t="s">
        <v>236</v>
      </c>
      <c r="C222" s="90">
        <v>810</v>
      </c>
      <c r="D222" s="87">
        <v>11000000</v>
      </c>
    </row>
    <row r="223" spans="1:4" ht="29.25">
      <c r="A223" s="91" t="s">
        <v>287</v>
      </c>
      <c r="B223" s="82" t="s">
        <v>288</v>
      </c>
      <c r="C223" s="90"/>
      <c r="D223" s="80">
        <f>D224</f>
        <v>982833.33</v>
      </c>
    </row>
    <row r="224" spans="1:4" ht="15">
      <c r="A224" s="85" t="s">
        <v>61</v>
      </c>
      <c r="B224" s="83" t="s">
        <v>288</v>
      </c>
      <c r="C224" s="90">
        <v>200</v>
      </c>
      <c r="D224" s="86">
        <f>D225</f>
        <v>982833.33</v>
      </c>
    </row>
    <row r="225" spans="1:4" ht="30">
      <c r="A225" s="85" t="s">
        <v>62</v>
      </c>
      <c r="B225" s="83" t="s">
        <v>288</v>
      </c>
      <c r="C225" s="90">
        <v>240</v>
      </c>
      <c r="D225" s="87">
        <v>982833.33</v>
      </c>
    </row>
    <row r="226" spans="1:4" ht="72">
      <c r="A226" s="91" t="s">
        <v>157</v>
      </c>
      <c r="B226" s="82" t="s">
        <v>235</v>
      </c>
      <c r="C226" s="90"/>
      <c r="D226" s="80">
        <f aca="true" t="shared" si="0" ref="D226:D233">D227</f>
        <v>160000</v>
      </c>
    </row>
    <row r="227" spans="1:4" ht="15">
      <c r="A227" s="85" t="s">
        <v>61</v>
      </c>
      <c r="B227" s="83" t="s">
        <v>235</v>
      </c>
      <c r="C227" s="90">
        <v>200</v>
      </c>
      <c r="D227" s="86">
        <f t="shared" si="0"/>
        <v>160000</v>
      </c>
    </row>
    <row r="228" spans="1:4" ht="30">
      <c r="A228" s="85" t="s">
        <v>62</v>
      </c>
      <c r="B228" s="83" t="s">
        <v>235</v>
      </c>
      <c r="C228" s="90">
        <v>240</v>
      </c>
      <c r="D228" s="87">
        <v>160000</v>
      </c>
    </row>
    <row r="229" spans="1:4" ht="15">
      <c r="A229" s="91" t="s">
        <v>305</v>
      </c>
      <c r="B229" s="82" t="s">
        <v>306</v>
      </c>
      <c r="C229" s="90"/>
      <c r="D229" s="80">
        <f t="shared" si="0"/>
        <v>2304274.23</v>
      </c>
    </row>
    <row r="230" spans="1:4" ht="15">
      <c r="A230" s="85" t="s">
        <v>61</v>
      </c>
      <c r="B230" s="83" t="s">
        <v>306</v>
      </c>
      <c r="C230" s="90">
        <v>200</v>
      </c>
      <c r="D230" s="86">
        <f t="shared" si="0"/>
        <v>2304274.23</v>
      </c>
    </row>
    <row r="231" spans="1:4" ht="30">
      <c r="A231" s="85" t="s">
        <v>62</v>
      </c>
      <c r="B231" s="83" t="s">
        <v>306</v>
      </c>
      <c r="C231" s="90">
        <v>240</v>
      </c>
      <c r="D231" s="87">
        <v>2304274.23</v>
      </c>
    </row>
    <row r="232" spans="1:4" ht="72">
      <c r="A232" s="91" t="s">
        <v>317</v>
      </c>
      <c r="B232" s="82" t="s">
        <v>316</v>
      </c>
      <c r="C232" s="90"/>
      <c r="D232" s="80">
        <f t="shared" si="0"/>
        <v>166666.67</v>
      </c>
    </row>
    <row r="233" spans="1:4" ht="15">
      <c r="A233" s="85" t="s">
        <v>61</v>
      </c>
      <c r="B233" s="83" t="s">
        <v>316</v>
      </c>
      <c r="C233" s="90">
        <v>200</v>
      </c>
      <c r="D233" s="86">
        <f t="shared" si="0"/>
        <v>166666.67</v>
      </c>
    </row>
    <row r="234" spans="1:4" ht="30">
      <c r="A234" s="85" t="s">
        <v>62</v>
      </c>
      <c r="B234" s="83" t="s">
        <v>316</v>
      </c>
      <c r="C234" s="90">
        <v>240</v>
      </c>
      <c r="D234" s="87">
        <v>166666.67</v>
      </c>
    </row>
    <row r="235" spans="1:4" ht="30">
      <c r="A235" s="81" t="s">
        <v>304</v>
      </c>
      <c r="B235" s="82" t="s">
        <v>173</v>
      </c>
      <c r="C235" s="82"/>
      <c r="D235" s="80">
        <f>D236</f>
        <v>269659</v>
      </c>
    </row>
    <row r="236" spans="1:4" ht="28.5">
      <c r="A236" s="91" t="s">
        <v>172</v>
      </c>
      <c r="B236" s="82" t="s">
        <v>174</v>
      </c>
      <c r="C236" s="82"/>
      <c r="D236" s="80">
        <f>D237+D240+D243</f>
        <v>269659</v>
      </c>
    </row>
    <row r="237" spans="1:4" ht="14.25">
      <c r="A237" s="91" t="s">
        <v>294</v>
      </c>
      <c r="B237" s="82" t="s">
        <v>295</v>
      </c>
      <c r="C237" s="82"/>
      <c r="D237" s="80">
        <f>D238</f>
        <v>100000</v>
      </c>
    </row>
    <row r="238" spans="1:4" ht="15">
      <c r="A238" s="85" t="s">
        <v>296</v>
      </c>
      <c r="B238" s="83" t="s">
        <v>295</v>
      </c>
      <c r="C238" s="83" t="s">
        <v>53</v>
      </c>
      <c r="D238" s="86">
        <f>D239</f>
        <v>100000</v>
      </c>
    </row>
    <row r="239" spans="1:4" ht="15">
      <c r="A239" s="85" t="s">
        <v>297</v>
      </c>
      <c r="B239" s="83" t="s">
        <v>295</v>
      </c>
      <c r="C239" s="83" t="s">
        <v>54</v>
      </c>
      <c r="D239" s="87">
        <v>100000</v>
      </c>
    </row>
    <row r="240" spans="1:4" ht="15">
      <c r="A240" s="91" t="s">
        <v>88</v>
      </c>
      <c r="B240" s="82" t="s">
        <v>175</v>
      </c>
      <c r="C240" s="83"/>
      <c r="D240" s="80">
        <f>D241</f>
        <v>93359</v>
      </c>
    </row>
    <row r="241" spans="1:4" ht="15">
      <c r="A241" s="85" t="s">
        <v>61</v>
      </c>
      <c r="B241" s="83" t="s">
        <v>175</v>
      </c>
      <c r="C241" s="83" t="s">
        <v>53</v>
      </c>
      <c r="D241" s="86">
        <f>D242</f>
        <v>93359</v>
      </c>
    </row>
    <row r="242" spans="1:4" ht="30">
      <c r="A242" s="85" t="s">
        <v>62</v>
      </c>
      <c r="B242" s="83" t="s">
        <v>175</v>
      </c>
      <c r="C242" s="83" t="s">
        <v>54</v>
      </c>
      <c r="D242" s="87">
        <v>93359</v>
      </c>
    </row>
    <row r="243" spans="1:4" ht="14.25">
      <c r="A243" s="91" t="s">
        <v>176</v>
      </c>
      <c r="B243" s="82" t="s">
        <v>212</v>
      </c>
      <c r="C243" s="82"/>
      <c r="D243" s="80">
        <f>D244</f>
        <v>76300</v>
      </c>
    </row>
    <row r="244" spans="1:4" ht="45">
      <c r="A244" s="93" t="s">
        <v>77</v>
      </c>
      <c r="B244" s="83" t="s">
        <v>212</v>
      </c>
      <c r="C244" s="83" t="s">
        <v>50</v>
      </c>
      <c r="D244" s="86">
        <f>D245</f>
        <v>76300</v>
      </c>
    </row>
    <row r="245" spans="1:4" ht="15">
      <c r="A245" s="93" t="s">
        <v>78</v>
      </c>
      <c r="B245" s="83" t="s">
        <v>212</v>
      </c>
      <c r="C245" s="83" t="s">
        <v>79</v>
      </c>
      <c r="D245" s="87">
        <v>76300</v>
      </c>
    </row>
    <row r="246" spans="1:4" ht="30">
      <c r="A246" s="81" t="s">
        <v>222</v>
      </c>
      <c r="B246" s="94" t="s">
        <v>117</v>
      </c>
      <c r="C246" s="94"/>
      <c r="D246" s="80">
        <f>D247</f>
        <v>32328324.25</v>
      </c>
    </row>
    <row r="247" spans="1:4" ht="28.5">
      <c r="A247" s="88" t="s">
        <v>115</v>
      </c>
      <c r="B247" s="94" t="s">
        <v>118</v>
      </c>
      <c r="C247" s="94"/>
      <c r="D247" s="80">
        <f>D248+D253+D255</f>
        <v>32328324.25</v>
      </c>
    </row>
    <row r="248" spans="1:4" ht="14.25">
      <c r="A248" s="88" t="s">
        <v>49</v>
      </c>
      <c r="B248" s="94" t="s">
        <v>119</v>
      </c>
      <c r="C248" s="94"/>
      <c r="D248" s="80">
        <f>D249+D251</f>
        <v>12006324.25</v>
      </c>
    </row>
    <row r="249" spans="1:4" ht="45">
      <c r="A249" s="97" t="s">
        <v>80</v>
      </c>
      <c r="B249" s="95" t="s">
        <v>119</v>
      </c>
      <c r="C249" s="95" t="s">
        <v>50</v>
      </c>
      <c r="D249" s="86">
        <f>D250</f>
        <v>9292715.8</v>
      </c>
    </row>
    <row r="250" spans="1:4" ht="15">
      <c r="A250" s="100" t="s">
        <v>86</v>
      </c>
      <c r="B250" s="95" t="s">
        <v>119</v>
      </c>
      <c r="C250" s="95" t="s">
        <v>52</v>
      </c>
      <c r="D250" s="87">
        <v>9292715.8</v>
      </c>
    </row>
    <row r="251" spans="1:4" ht="15">
      <c r="A251" s="85" t="s">
        <v>61</v>
      </c>
      <c r="B251" s="95" t="s">
        <v>119</v>
      </c>
      <c r="C251" s="95" t="s">
        <v>53</v>
      </c>
      <c r="D251" s="86">
        <f>D252</f>
        <v>2713608.45</v>
      </c>
    </row>
    <row r="252" spans="1:4" ht="30">
      <c r="A252" s="85" t="s">
        <v>62</v>
      </c>
      <c r="B252" s="95" t="s">
        <v>119</v>
      </c>
      <c r="C252" s="95" t="s">
        <v>54</v>
      </c>
      <c r="D252" s="87">
        <v>2713608.45</v>
      </c>
    </row>
    <row r="253" spans="1:4" ht="28.5">
      <c r="A253" s="88" t="s">
        <v>351</v>
      </c>
      <c r="B253" s="94" t="s">
        <v>336</v>
      </c>
      <c r="C253" s="94" t="s">
        <v>53</v>
      </c>
      <c r="D253" s="80">
        <f>D254</f>
        <v>20000000</v>
      </c>
    </row>
    <row r="254" spans="1:4" ht="30">
      <c r="A254" s="85" t="s">
        <v>62</v>
      </c>
      <c r="B254" s="95" t="s">
        <v>336</v>
      </c>
      <c r="C254" s="95" t="s">
        <v>54</v>
      </c>
      <c r="D254" s="87">
        <v>20000000</v>
      </c>
    </row>
    <row r="255" spans="1:4" ht="14.25">
      <c r="A255" s="74" t="s">
        <v>108</v>
      </c>
      <c r="B255" s="103" t="s">
        <v>268</v>
      </c>
      <c r="C255" s="82"/>
      <c r="D255" s="80">
        <f>D256+D258</f>
        <v>322000</v>
      </c>
    </row>
    <row r="256" spans="1:4" ht="15">
      <c r="A256" s="85" t="s">
        <v>61</v>
      </c>
      <c r="B256" s="104" t="s">
        <v>268</v>
      </c>
      <c r="C256" s="83" t="s">
        <v>53</v>
      </c>
      <c r="D256" s="86">
        <f>D257</f>
        <v>210000</v>
      </c>
    </row>
    <row r="257" spans="1:4" ht="30">
      <c r="A257" s="85" t="s">
        <v>62</v>
      </c>
      <c r="B257" s="104" t="s">
        <v>268</v>
      </c>
      <c r="C257" s="83" t="s">
        <v>54</v>
      </c>
      <c r="D257" s="87">
        <v>210000</v>
      </c>
    </row>
    <row r="258" spans="1:4" ht="15">
      <c r="A258" s="93" t="s">
        <v>45</v>
      </c>
      <c r="B258" s="104" t="s">
        <v>268</v>
      </c>
      <c r="C258" s="83" t="s">
        <v>55</v>
      </c>
      <c r="D258" s="86">
        <f>D259+D260</f>
        <v>112000</v>
      </c>
    </row>
    <row r="259" spans="1:4" ht="15">
      <c r="A259" s="93" t="s">
        <v>285</v>
      </c>
      <c r="B259" s="104" t="s">
        <v>268</v>
      </c>
      <c r="C259" s="83" t="s">
        <v>286</v>
      </c>
      <c r="D259" s="87">
        <v>100000</v>
      </c>
    </row>
    <row r="260" spans="1:4" ht="15">
      <c r="A260" s="89" t="s">
        <v>63</v>
      </c>
      <c r="B260" s="104" t="s">
        <v>268</v>
      </c>
      <c r="C260" s="83" t="s">
        <v>56</v>
      </c>
      <c r="D260" s="87">
        <v>12000</v>
      </c>
    </row>
    <row r="261" spans="1:4" ht="15">
      <c r="A261" s="85" t="s">
        <v>239</v>
      </c>
      <c r="B261" s="94" t="s">
        <v>120</v>
      </c>
      <c r="C261" s="94"/>
      <c r="D261" s="80">
        <f>D262</f>
        <v>1308394.2</v>
      </c>
    </row>
    <row r="262" spans="1:4" ht="28.5">
      <c r="A262" s="88" t="s">
        <v>58</v>
      </c>
      <c r="B262" s="94" t="s">
        <v>121</v>
      </c>
      <c r="C262" s="94"/>
      <c r="D262" s="80">
        <f>D263</f>
        <v>1308394.2</v>
      </c>
    </row>
    <row r="263" spans="1:4" ht="45">
      <c r="A263" s="97" t="s">
        <v>80</v>
      </c>
      <c r="B263" s="95" t="s">
        <v>121</v>
      </c>
      <c r="C263" s="95" t="s">
        <v>50</v>
      </c>
      <c r="D263" s="86">
        <f>D264</f>
        <v>1308394.2</v>
      </c>
    </row>
    <row r="264" spans="1:4" ht="15">
      <c r="A264" s="100" t="s">
        <v>75</v>
      </c>
      <c r="B264" s="95" t="s">
        <v>121</v>
      </c>
      <c r="C264" s="95" t="s">
        <v>52</v>
      </c>
      <c r="D264" s="87">
        <v>1308394.2</v>
      </c>
    </row>
    <row r="265" spans="1:4" ht="45">
      <c r="A265" s="81" t="s">
        <v>48</v>
      </c>
      <c r="B265" s="94" t="s">
        <v>116</v>
      </c>
      <c r="C265" s="94"/>
      <c r="D265" s="80">
        <f>D266</f>
        <v>1931004</v>
      </c>
    </row>
    <row r="266" spans="1:4" ht="20.25" customHeight="1">
      <c r="A266" s="88" t="s">
        <v>9</v>
      </c>
      <c r="B266" s="94" t="s">
        <v>116</v>
      </c>
      <c r="C266" s="94"/>
      <c r="D266" s="80">
        <f>D267</f>
        <v>1931004</v>
      </c>
    </row>
    <row r="267" spans="1:4" ht="27.75" customHeight="1">
      <c r="A267" s="85" t="s">
        <v>61</v>
      </c>
      <c r="B267" s="95" t="s">
        <v>116</v>
      </c>
      <c r="C267" s="95" t="s">
        <v>50</v>
      </c>
      <c r="D267" s="86">
        <f>D268</f>
        <v>1931004</v>
      </c>
    </row>
    <row r="268" spans="1:4" ht="27.75" customHeight="1">
      <c r="A268" s="85" t="s">
        <v>62</v>
      </c>
      <c r="B268" s="95" t="s">
        <v>116</v>
      </c>
      <c r="C268" s="95" t="s">
        <v>52</v>
      </c>
      <c r="D268" s="87">
        <v>1931004</v>
      </c>
    </row>
    <row r="269" spans="1:4" ht="30">
      <c r="A269" s="81" t="s">
        <v>82</v>
      </c>
      <c r="B269" s="94" t="s">
        <v>137</v>
      </c>
      <c r="C269" s="83" t="s">
        <v>74</v>
      </c>
      <c r="D269" s="80">
        <f>D270</f>
        <v>395100</v>
      </c>
    </row>
    <row r="270" spans="1:4" ht="14.25">
      <c r="A270" s="91" t="s">
        <v>73</v>
      </c>
      <c r="B270" s="103" t="s">
        <v>138</v>
      </c>
      <c r="C270" s="82" t="s">
        <v>74</v>
      </c>
      <c r="D270" s="80">
        <f>D271</f>
        <v>395100</v>
      </c>
    </row>
    <row r="271" spans="1:4" ht="28.5">
      <c r="A271" s="91" t="s">
        <v>20</v>
      </c>
      <c r="B271" s="103" t="s">
        <v>139</v>
      </c>
      <c r="C271" s="82" t="s">
        <v>74</v>
      </c>
      <c r="D271" s="80">
        <f>D272+D274</f>
        <v>395100</v>
      </c>
    </row>
    <row r="272" spans="1:4" ht="45">
      <c r="A272" s="93" t="s">
        <v>80</v>
      </c>
      <c r="B272" s="104" t="s">
        <v>139</v>
      </c>
      <c r="C272" s="95" t="s">
        <v>50</v>
      </c>
      <c r="D272" s="86">
        <f>D273</f>
        <v>368050</v>
      </c>
    </row>
    <row r="273" spans="1:4" ht="15">
      <c r="A273" s="93" t="s">
        <v>87</v>
      </c>
      <c r="B273" s="104" t="s">
        <v>139</v>
      </c>
      <c r="C273" s="95" t="s">
        <v>52</v>
      </c>
      <c r="D273" s="87">
        <v>368050</v>
      </c>
    </row>
    <row r="274" spans="1:4" ht="15">
      <c r="A274" s="85" t="s">
        <v>61</v>
      </c>
      <c r="B274" s="104" t="s">
        <v>139</v>
      </c>
      <c r="C274" s="95" t="s">
        <v>53</v>
      </c>
      <c r="D274" s="86">
        <f>D275</f>
        <v>27050</v>
      </c>
    </row>
    <row r="275" spans="1:4" ht="30">
      <c r="A275" s="85" t="s">
        <v>62</v>
      </c>
      <c r="B275" s="104" t="s">
        <v>139</v>
      </c>
      <c r="C275" s="95" t="s">
        <v>54</v>
      </c>
      <c r="D275" s="87">
        <v>27050</v>
      </c>
    </row>
    <row r="277" ht="15">
      <c r="A277" s="72"/>
    </row>
  </sheetData>
  <sheetProtection/>
  <mergeCells count="1">
    <mergeCell ref="A13:D13"/>
  </mergeCells>
  <printOptions/>
  <pageMargins left="0.7874015748031497" right="0.3937007874015748" top="0.7874015748031497" bottom="0.7874015748031497" header="0.31496062992125984" footer="0.31496062992125984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9"/>
  <sheetViews>
    <sheetView zoomScalePageLayoutView="0" workbookViewId="0" topLeftCell="A10">
      <selection activeCell="B11" sqref="B11"/>
    </sheetView>
  </sheetViews>
  <sheetFormatPr defaultColWidth="9.140625" defaultRowHeight="15"/>
  <cols>
    <col min="1" max="1" width="8.421875" style="19" customWidth="1"/>
    <col min="2" max="2" width="49.8515625" style="19" customWidth="1"/>
    <col min="3" max="3" width="25.8515625" style="19" customWidth="1"/>
    <col min="4" max="240" width="9.140625" style="19" customWidth="1"/>
    <col min="241" max="241" width="37.7109375" style="19" customWidth="1"/>
    <col min="242" max="242" width="7.57421875" style="19" customWidth="1"/>
    <col min="243" max="244" width="9.00390625" style="19" customWidth="1"/>
    <col min="245" max="245" width="6.421875" style="19" customWidth="1"/>
    <col min="246" max="246" width="9.28125" style="19" customWidth="1"/>
    <col min="247" max="247" width="11.00390625" style="19" customWidth="1"/>
    <col min="248" max="248" width="9.8515625" style="19" customWidth="1"/>
    <col min="249" max="251" width="0" style="19" hidden="1" customWidth="1"/>
    <col min="252" max="16384" width="9.140625" style="19" customWidth="1"/>
  </cols>
  <sheetData>
    <row r="1" ht="12">
      <c r="B1" s="19" t="s">
        <v>353</v>
      </c>
    </row>
    <row r="2" ht="12">
      <c r="B2" s="19" t="s">
        <v>354</v>
      </c>
    </row>
    <row r="3" ht="10.5" customHeight="1">
      <c r="B3" s="19" t="s">
        <v>356</v>
      </c>
    </row>
    <row r="4" ht="12">
      <c r="B4" s="19" t="s">
        <v>355</v>
      </c>
    </row>
    <row r="5" ht="12">
      <c r="B5" s="19" t="s">
        <v>366</v>
      </c>
    </row>
    <row r="7" ht="12">
      <c r="C7" s="19" t="s">
        <v>282</v>
      </c>
    </row>
    <row r="8" ht="12">
      <c r="C8" s="19" t="s">
        <v>272</v>
      </c>
    </row>
    <row r="9" ht="12">
      <c r="C9" s="19" t="s">
        <v>357</v>
      </c>
    </row>
    <row r="10" ht="12">
      <c r="C10" s="19" t="s">
        <v>273</v>
      </c>
    </row>
    <row r="11" ht="12">
      <c r="C11" s="19" t="s">
        <v>333</v>
      </c>
    </row>
    <row r="13" spans="1:3" ht="30.75" customHeight="1">
      <c r="A13" s="116" t="s">
        <v>327</v>
      </c>
      <c r="B13" s="116"/>
      <c r="C13" s="116"/>
    </row>
    <row r="14" ht="12">
      <c r="B14" s="21"/>
    </row>
    <row r="15" ht="12">
      <c r="C15" s="22" t="s">
        <v>90</v>
      </c>
    </row>
    <row r="16" spans="1:3" ht="30" customHeight="1">
      <c r="A16" s="24" t="s">
        <v>200</v>
      </c>
      <c r="B16" s="24" t="s">
        <v>201</v>
      </c>
      <c r="C16" s="24" t="s">
        <v>326</v>
      </c>
    </row>
    <row r="17" spans="1:3" ht="12">
      <c r="A17" s="23">
        <v>1</v>
      </c>
      <c r="B17" s="23">
        <v>2</v>
      </c>
      <c r="C17" s="23">
        <v>3</v>
      </c>
    </row>
    <row r="18" spans="1:3" ht="36">
      <c r="A18" s="18"/>
      <c r="B18" s="48" t="s">
        <v>96</v>
      </c>
      <c r="C18" s="26"/>
    </row>
    <row r="19" spans="1:3" ht="12">
      <c r="A19" s="20"/>
      <c r="B19" s="38" t="s">
        <v>4</v>
      </c>
      <c r="C19" s="26">
        <f>C20+C25+C27+C29+C33+C37+C41+C43+C46+C48</f>
        <v>269427451</v>
      </c>
    </row>
    <row r="20" spans="1:3" ht="12">
      <c r="A20" s="62" t="s">
        <v>202</v>
      </c>
      <c r="B20" s="63" t="s">
        <v>5</v>
      </c>
      <c r="C20" s="26">
        <f>C21+C22+C23+C24</f>
        <v>49317428.93000001</v>
      </c>
    </row>
    <row r="21" spans="1:3" s="21" customFormat="1" ht="36">
      <c r="A21" s="64" t="s">
        <v>8</v>
      </c>
      <c r="B21" s="65" t="s">
        <v>47</v>
      </c>
      <c r="C21" s="28">
        <f>'приложение 2'!F21</f>
        <v>1931004</v>
      </c>
    </row>
    <row r="22" spans="1:3" ht="36">
      <c r="A22" s="66" t="s">
        <v>11</v>
      </c>
      <c r="B22" s="65" t="s">
        <v>10</v>
      </c>
      <c r="C22" s="28">
        <f>'приложение 2'!F26</f>
        <v>13314718.45</v>
      </c>
    </row>
    <row r="23" spans="1:3" ht="12">
      <c r="A23" s="66" t="s">
        <v>13</v>
      </c>
      <c r="B23" s="67" t="s">
        <v>12</v>
      </c>
      <c r="C23" s="28">
        <f>'приложение 2'!F38</f>
        <v>208120</v>
      </c>
    </row>
    <row r="24" spans="1:3" ht="12">
      <c r="A24" s="66" t="s">
        <v>15</v>
      </c>
      <c r="B24" s="67" t="s">
        <v>14</v>
      </c>
      <c r="C24" s="28">
        <f>'приложение 2'!F44</f>
        <v>33863586.480000004</v>
      </c>
    </row>
    <row r="25" spans="1:3" ht="12">
      <c r="A25" s="62" t="s">
        <v>203</v>
      </c>
      <c r="B25" s="63" t="s">
        <v>16</v>
      </c>
      <c r="C25" s="26">
        <f>C26</f>
        <v>395100</v>
      </c>
    </row>
    <row r="26" spans="1:3" ht="12">
      <c r="A26" s="66" t="s">
        <v>19</v>
      </c>
      <c r="B26" s="67" t="s">
        <v>18</v>
      </c>
      <c r="C26" s="28">
        <f>'приложение 2'!F90</f>
        <v>395100</v>
      </c>
    </row>
    <row r="27" spans="1:3" ht="24.75" customHeight="1">
      <c r="A27" s="62" t="s">
        <v>204</v>
      </c>
      <c r="B27" s="68" t="s">
        <v>21</v>
      </c>
      <c r="C27" s="26">
        <f>C28</f>
        <v>4987961</v>
      </c>
    </row>
    <row r="28" spans="1:3" ht="24">
      <c r="A28" s="66" t="s">
        <v>46</v>
      </c>
      <c r="B28" s="67" t="s">
        <v>322</v>
      </c>
      <c r="C28" s="28">
        <f>'приложение 2'!F99</f>
        <v>4987961</v>
      </c>
    </row>
    <row r="29" spans="1:3" ht="12">
      <c r="A29" s="62" t="s">
        <v>205</v>
      </c>
      <c r="B29" s="69" t="s">
        <v>100</v>
      </c>
      <c r="C29" s="26">
        <f>C30+C31+C32</f>
        <v>25619650.83</v>
      </c>
    </row>
    <row r="30" spans="1:3" ht="12">
      <c r="A30" s="109" t="s">
        <v>318</v>
      </c>
      <c r="B30" s="71" t="s">
        <v>319</v>
      </c>
      <c r="C30" s="28">
        <f>'приложение 2'!F131</f>
        <v>630000</v>
      </c>
    </row>
    <row r="31" spans="1:3" ht="12">
      <c r="A31" s="66" t="s">
        <v>101</v>
      </c>
      <c r="B31" s="70" t="s">
        <v>103</v>
      </c>
      <c r="C31" s="28">
        <f>'приложение 2'!F137</f>
        <v>23790150.83</v>
      </c>
    </row>
    <row r="32" spans="1:3" ht="12">
      <c r="A32" s="66" t="s">
        <v>98</v>
      </c>
      <c r="B32" s="70" t="s">
        <v>99</v>
      </c>
      <c r="C32" s="28">
        <f>'приложение 2'!F152</f>
        <v>1199500</v>
      </c>
    </row>
    <row r="33" spans="1:3" ht="12">
      <c r="A33" s="62" t="s">
        <v>206</v>
      </c>
      <c r="B33" s="69" t="s">
        <v>23</v>
      </c>
      <c r="C33" s="26">
        <f>C34+C36+C35</f>
        <v>153004406.24</v>
      </c>
    </row>
    <row r="34" spans="1:3" ht="12">
      <c r="A34" s="66" t="s">
        <v>26</v>
      </c>
      <c r="B34" s="70" t="s">
        <v>25</v>
      </c>
      <c r="C34" s="28">
        <f>'приложение 2'!F165</f>
        <v>94736909.37</v>
      </c>
    </row>
    <row r="35" spans="1:3" ht="12">
      <c r="A35" s="66" t="s">
        <v>27</v>
      </c>
      <c r="B35" s="71" t="s">
        <v>95</v>
      </c>
      <c r="C35" s="28">
        <f>'приложение 2'!F196</f>
        <v>24067945</v>
      </c>
    </row>
    <row r="36" spans="1:3" ht="12">
      <c r="A36" s="66" t="s">
        <v>29</v>
      </c>
      <c r="B36" s="71" t="s">
        <v>28</v>
      </c>
      <c r="C36" s="28">
        <f>'приложение 2'!F227</f>
        <v>34199551.87</v>
      </c>
    </row>
    <row r="37" spans="1:3" ht="12">
      <c r="A37" s="62" t="s">
        <v>207</v>
      </c>
      <c r="B37" s="69" t="s">
        <v>30</v>
      </c>
      <c r="C37" s="26">
        <f>C38+C39+C40</f>
        <v>2269659</v>
      </c>
    </row>
    <row r="38" spans="1:3" ht="12">
      <c r="A38" s="109" t="s">
        <v>363</v>
      </c>
      <c r="B38" s="71" t="s">
        <v>362</v>
      </c>
      <c r="C38" s="28">
        <f>'приложение 2'!F267</f>
        <v>700000</v>
      </c>
    </row>
    <row r="39" spans="1:3" ht="12">
      <c r="A39" s="109" t="s">
        <v>365</v>
      </c>
      <c r="B39" s="71" t="s">
        <v>364</v>
      </c>
      <c r="C39" s="28">
        <f>'приложение 2'!F274</f>
        <v>1300000</v>
      </c>
    </row>
    <row r="40" spans="1:3" ht="12">
      <c r="A40" s="66" t="s">
        <v>33</v>
      </c>
      <c r="B40" s="65" t="s">
        <v>32</v>
      </c>
      <c r="C40" s="28">
        <f>'приложение 2'!F281</f>
        <v>269659</v>
      </c>
    </row>
    <row r="41" spans="1:3" ht="12">
      <c r="A41" s="62" t="s">
        <v>208</v>
      </c>
      <c r="B41" s="63" t="s">
        <v>34</v>
      </c>
      <c r="C41" s="26">
        <f>C42</f>
        <v>26154584</v>
      </c>
    </row>
    <row r="42" spans="1:3" ht="12">
      <c r="A42" s="66" t="s">
        <v>37</v>
      </c>
      <c r="B42" s="65" t="s">
        <v>36</v>
      </c>
      <c r="C42" s="28">
        <f>'приложение 2'!F294</f>
        <v>26154584</v>
      </c>
    </row>
    <row r="43" spans="1:3" ht="12">
      <c r="A43" s="62" t="s">
        <v>209</v>
      </c>
      <c r="B43" s="63" t="s">
        <v>38</v>
      </c>
      <c r="C43" s="26">
        <f>C44+C45</f>
        <v>1505000</v>
      </c>
    </row>
    <row r="44" spans="1:3" ht="12">
      <c r="A44" s="66" t="s">
        <v>41</v>
      </c>
      <c r="B44" s="65" t="s">
        <v>40</v>
      </c>
      <c r="C44" s="28">
        <f>'приложение 2'!F311</f>
        <v>15000</v>
      </c>
    </row>
    <row r="45" spans="1:3" ht="12">
      <c r="A45" s="66" t="s">
        <v>277</v>
      </c>
      <c r="B45" s="65" t="s">
        <v>276</v>
      </c>
      <c r="C45" s="28">
        <f>'приложение 2'!F318</f>
        <v>1490000</v>
      </c>
    </row>
    <row r="46" spans="1:3" ht="12">
      <c r="A46" s="62" t="s">
        <v>210</v>
      </c>
      <c r="B46" s="63" t="s">
        <v>42</v>
      </c>
      <c r="C46" s="26">
        <f>C47</f>
        <v>5893661</v>
      </c>
    </row>
    <row r="47" spans="1:3" ht="12">
      <c r="A47" s="66" t="s">
        <v>44</v>
      </c>
      <c r="B47" s="65" t="s">
        <v>89</v>
      </c>
      <c r="C47" s="28">
        <f>'приложение 2'!F345</f>
        <v>5893661</v>
      </c>
    </row>
    <row r="48" spans="1:3" ht="12">
      <c r="A48" s="62" t="s">
        <v>349</v>
      </c>
      <c r="B48" s="63" t="s">
        <v>345</v>
      </c>
      <c r="C48" s="26">
        <f>C49</f>
        <v>280000</v>
      </c>
    </row>
    <row r="49" spans="1:3" ht="12">
      <c r="A49" s="66" t="s">
        <v>348</v>
      </c>
      <c r="B49" s="65" t="s">
        <v>350</v>
      </c>
      <c r="C49" s="28">
        <f>'приложение 2'!F362</f>
        <v>280000</v>
      </c>
    </row>
    <row r="181" s="33" customFormat="1" ht="12"/>
    <row r="184" s="33" customFormat="1" ht="12"/>
  </sheetData>
  <sheetProtection/>
  <mergeCells count="1">
    <mergeCell ref="A13:C13"/>
  </mergeCells>
  <printOptions/>
  <pageMargins left="0.7874015748031497" right="0.3937007874015748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2021-04-05T12:58:34Z</dcterms:modified>
  <cp:category/>
  <cp:version/>
  <cp:contentType/>
  <cp:contentStatus/>
</cp:coreProperties>
</file>